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 refMode="R1C1"/>
</workbook>
</file>

<file path=xl/calcChain.xml><?xml version="1.0" encoding="utf-8"?>
<calcChain xmlns="http://schemas.openxmlformats.org/spreadsheetml/2006/main">
  <c r="F67" i="1"/>
  <c r="F39"/>
  <c r="D39"/>
  <c r="C39"/>
  <c r="D9"/>
  <c r="F73"/>
  <c r="F63"/>
  <c r="F61"/>
  <c r="F59"/>
  <c r="F57"/>
  <c r="F53"/>
  <c r="F50"/>
  <c r="F44"/>
  <c r="F42"/>
  <c r="F35"/>
  <c r="F27"/>
  <c r="F20"/>
  <c r="F9"/>
  <c r="G43"/>
  <c r="E43"/>
  <c r="D42"/>
  <c r="G42" s="1"/>
  <c r="C42"/>
  <c r="D61"/>
  <c r="D73"/>
  <c r="C73"/>
  <c r="G65"/>
  <c r="E65"/>
  <c r="G64"/>
  <c r="E64"/>
  <c r="D63"/>
  <c r="C63"/>
  <c r="G62"/>
  <c r="E62"/>
  <c r="C61"/>
  <c r="G60"/>
  <c r="E60"/>
  <c r="D59"/>
  <c r="C59"/>
  <c r="G58"/>
  <c r="E58"/>
  <c r="D57"/>
  <c r="C57"/>
  <c r="G56"/>
  <c r="E56"/>
  <c r="G55"/>
  <c r="E55"/>
  <c r="G54"/>
  <c r="E54"/>
  <c r="D53"/>
  <c r="C53"/>
  <c r="G52"/>
  <c r="E52"/>
  <c r="G51"/>
  <c r="E51"/>
  <c r="D50"/>
  <c r="C50"/>
  <c r="G49"/>
  <c r="E49"/>
  <c r="G48"/>
  <c r="E48"/>
  <c r="G47"/>
  <c r="E47"/>
  <c r="G46"/>
  <c r="E46"/>
  <c r="G45"/>
  <c r="E45"/>
  <c r="D44"/>
  <c r="C44"/>
  <c r="G41"/>
  <c r="E41"/>
  <c r="G40"/>
  <c r="E40"/>
  <c r="G39"/>
  <c r="E39"/>
  <c r="G38"/>
  <c r="E38"/>
  <c r="G37"/>
  <c r="E37"/>
  <c r="G36"/>
  <c r="E36"/>
  <c r="D35"/>
  <c r="C35"/>
  <c r="G34"/>
  <c r="E34"/>
  <c r="G33"/>
  <c r="E33"/>
  <c r="G32"/>
  <c r="E32"/>
  <c r="G31"/>
  <c r="E31"/>
  <c r="G30"/>
  <c r="E30"/>
  <c r="G29"/>
  <c r="E29"/>
  <c r="G28"/>
  <c r="E28"/>
  <c r="D27"/>
  <c r="D66" s="1"/>
  <c r="C27"/>
  <c r="G24"/>
  <c r="E24"/>
  <c r="G23"/>
  <c r="E23"/>
  <c r="G22"/>
  <c r="E22"/>
  <c r="G21"/>
  <c r="E21"/>
  <c r="D20"/>
  <c r="C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C9"/>
  <c r="F66" l="1"/>
  <c r="F25"/>
  <c r="E42"/>
  <c r="C66"/>
  <c r="G57"/>
  <c r="G9"/>
  <c r="G61"/>
  <c r="G59"/>
  <c r="G53"/>
  <c r="G50"/>
  <c r="G44"/>
  <c r="G35"/>
  <c r="G27"/>
  <c r="E57"/>
  <c r="E50"/>
  <c r="D25"/>
  <c r="C25"/>
  <c r="E20"/>
  <c r="G20"/>
  <c r="E27"/>
  <c r="E61"/>
  <c r="E9"/>
  <c r="E35"/>
  <c r="E44"/>
  <c r="E53"/>
  <c r="E59"/>
  <c r="E63"/>
  <c r="G63"/>
  <c r="G66" l="1"/>
  <c r="D67"/>
  <c r="E66"/>
  <c r="C67"/>
  <c r="G25"/>
  <c r="E25"/>
</calcChain>
</file>

<file path=xl/sharedStrings.xml><?xml version="1.0" encoding="utf-8"?>
<sst xmlns="http://schemas.openxmlformats.org/spreadsheetml/2006/main" count="148" uniqueCount="135">
  <si>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</si>
  <si>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</si>
  <si>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</si>
  <si>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</si>
  <si>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</si>
  <si>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</si>
  <si>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</si>
  <si>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</si>
  <si>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</si>
  <si>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</si>
  <si>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</si>
  <si>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</si>
  <si>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</si>
  <si>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</si>
  <si>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</si>
  <si>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</si>
  <si>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</si>
  <si>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</si>
  <si>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</si>
  <si>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</si>
  <si>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</si>
  <si>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</si>
  <si>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</si>
  <si>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</si>
  <si>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</si>
  <si>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</si>
  <si>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</si>
  <si>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</si>
  <si>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</si>
  <si>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</si>
  <si>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</si>
  <si>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</si>
  <si>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</si>
  <si>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</si>
  <si>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</si>
  <si>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</si>
  <si>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</si>
  <si>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</si>
  <si>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</si>
  <si>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</si>
  <si>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</si>
  <si>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</si>
  <si>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</si>
  <si>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</si>
  <si>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</si>
  <si>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</si>
  <si>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</si>
  <si>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</si>
  <si>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</si>
  <si>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</si>
  <si>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</si>
  <si>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</si>
  <si>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</si>
  <si>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</si>
  <si>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</si>
  <si>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</si>
  <si>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</si>
  <si>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</si>
  <si>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</si>
  <si>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</si>
  <si>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</si>
  <si>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</si>
  <si>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</si>
  <si>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</si>
  <si>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</si>
  <si>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</si>
  <si>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</si>
  <si>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</si>
  <si>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</si>
  <si>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</si>
  <si>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</si>
  <si>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</si>
  <si>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</si>
  <si>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</si>
  <si>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</si>
  <si>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</si>
  <si>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</si>
  <si>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</si>
  <si>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</si>
  <si>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</si>
  <si>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</si>
  <si>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</si>
  <si>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</si>
  <si>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</si>
  <si>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</si>
  <si>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</si>
  <si>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</si>
  <si>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</si>
  <si>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</si>
  <si>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</si>
  <si>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</si>
  <si>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</si>
  <si>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</si>
  <si>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</si>
  <si>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</si>
  <si>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</si>
  <si>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</si>
  <si>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</si>
  <si>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</si>
  <si>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</si>
  <si>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</si>
  <si>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</si>
  <si>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</si>
  <si>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</si>
  <si>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</si>
  <si>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</si>
  <si>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</si>
  <si>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</si>
  <si>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</si>
  <si>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</si>
  <si>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</si>
  <si>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</si>
  <si>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</si>
  <si>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</si>
  <si>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</si>
  <si>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</si>
  <si>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</si>
  <si>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</si>
  <si>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</si>
  <si>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</si>
  <si>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</si>
  <si>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</si>
  <si>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</si>
  <si>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</si>
  <si>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</si>
  <si>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</si>
  <si>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</si>
  <si>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</si>
  <si>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</si>
  <si>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</si>
  <si>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Бюджетные назначения  на 2020 год</t>
  </si>
  <si>
    <t>Темп роста 2020 года к 2019 году</t>
  </si>
  <si>
    <t>за  9 месяцев 2020 года</t>
  </si>
  <si>
    <t>Исполнение  за 9 месяцев 2020 года</t>
  </si>
  <si>
    <t>Исполнение  за 9 месяцев 2019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</si>
</sst>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F72" sqref="F72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6" customWidth="1"/>
    <col min="7" max="7" width="15" customWidth="1"/>
  </cols>
  <sheetData>
    <row r="1" spans="1:7" ht="15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29" t="s">
        <v>1</v>
      </c>
      <c r="B2" s="29"/>
      <c r="C2" s="29"/>
      <c r="D2" s="29"/>
      <c r="E2" s="29"/>
      <c r="F2" s="29"/>
      <c r="G2" s="29"/>
    </row>
    <row r="3" spans="1:7" ht="15.75">
      <c r="A3" s="30" t="s">
        <v>132</v>
      </c>
      <c r="B3" s="30"/>
      <c r="C3" s="30"/>
      <c r="D3" s="30"/>
      <c r="E3" s="30"/>
      <c r="F3" s="30"/>
      <c r="G3" s="30"/>
    </row>
    <row r="4" spans="1:7" ht="15.75">
      <c r="A4" s="31" t="s">
        <v>2</v>
      </c>
      <c r="B4" s="31"/>
      <c r="C4" s="31"/>
      <c r="D4" s="31"/>
      <c r="E4" s="31"/>
      <c r="F4" s="31"/>
      <c r="G4" s="31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2" t="s">
        <v>3</v>
      </c>
      <c r="B6" s="32"/>
      <c r="C6" s="32"/>
      <c r="D6" s="32"/>
      <c r="E6" s="32"/>
      <c r="F6" s="32"/>
      <c r="G6" s="32"/>
    </row>
    <row r="7" spans="1:7" ht="63">
      <c r="A7" s="3" t="s">
        <v>4</v>
      </c>
      <c r="B7" s="3" t="s">
        <v>5</v>
      </c>
      <c r="C7" s="4" t="s">
        <v>130</v>
      </c>
      <c r="D7" s="4" t="s">
        <v>133</v>
      </c>
      <c r="E7" s="3" t="s">
        <v>6</v>
      </c>
      <c r="F7" s="4" t="s">
        <v>134</v>
      </c>
      <c r="G7" s="3" t="s">
        <v>131</v>
      </c>
    </row>
    <row r="8" spans="1:7" ht="15.75">
      <c r="A8" s="3"/>
      <c r="B8" s="33" t="s">
        <v>7</v>
      </c>
      <c r="C8" s="33"/>
      <c r="D8" s="33"/>
      <c r="E8" s="33"/>
      <c r="F8" s="33"/>
      <c r="G8" s="33"/>
    </row>
    <row r="9" spans="1:7" s="8" customFormat="1" ht="31.5">
      <c r="A9" s="3"/>
      <c r="B9" s="5" t="s">
        <v>8</v>
      </c>
      <c r="C9" s="6">
        <f>SUM(C10:C19)</f>
        <v>99735.10000000002</v>
      </c>
      <c r="D9" s="6">
        <f>SUM(D10:D19)</f>
        <v>59635.700000000004</v>
      </c>
      <c r="E9" s="6">
        <f>IFERROR(D9/C9*100,0)</f>
        <v>59.794094556480104</v>
      </c>
      <c r="F9" s="6">
        <f>SUM(F10:F19)</f>
        <v>64374.5</v>
      </c>
      <c r="G9" s="7">
        <f>IFERROR(D9/F9*100,0)</f>
        <v>92.638700106408606</v>
      </c>
    </row>
    <row r="10" spans="1:7" ht="15.75">
      <c r="A10" s="9" t="s">
        <v>9</v>
      </c>
      <c r="B10" s="10" t="s">
        <v>10</v>
      </c>
      <c r="C10" s="11">
        <v>45420.3</v>
      </c>
      <c r="D10" s="11">
        <v>31520.400000000001</v>
      </c>
      <c r="E10" s="11">
        <f>IFERROR(D10/C10*100,0)</f>
        <v>69.397163823224417</v>
      </c>
      <c r="F10" s="11">
        <v>27449.599999999999</v>
      </c>
      <c r="G10" s="12">
        <f t="shared" ref="G10:G25" si="0">IFERROR(D10/F10*100,0)</f>
        <v>114.83008859874097</v>
      </c>
    </row>
    <row r="11" spans="1:7" ht="47.25">
      <c r="A11" s="9" t="s">
        <v>11</v>
      </c>
      <c r="B11" s="10" t="s">
        <v>12</v>
      </c>
      <c r="C11" s="11">
        <v>20235.400000000001</v>
      </c>
      <c r="D11" s="11">
        <v>13352</v>
      </c>
      <c r="E11" s="11">
        <f t="shared" ref="E11:E25" si="1">IFERROR(D11/C11*100,0)</f>
        <v>65.983375668383133</v>
      </c>
      <c r="F11" s="11">
        <v>15014.7</v>
      </c>
      <c r="G11" s="12">
        <f t="shared" si="0"/>
        <v>88.926185671375379</v>
      </c>
    </row>
    <row r="12" spans="1:7" ht="15.75">
      <c r="A12" s="9" t="s">
        <v>13</v>
      </c>
      <c r="B12" s="10" t="s">
        <v>14</v>
      </c>
      <c r="C12" s="11">
        <v>15683.6</v>
      </c>
      <c r="D12" s="11">
        <v>10931.9</v>
      </c>
      <c r="E12" s="11">
        <f t="shared" si="1"/>
        <v>69.702746818332514</v>
      </c>
      <c r="F12" s="11">
        <v>12252</v>
      </c>
      <c r="G12" s="12">
        <f t="shared" si="0"/>
        <v>89.225432582435516</v>
      </c>
    </row>
    <row r="13" spans="1:7" ht="15.75">
      <c r="A13" s="9" t="s">
        <v>15</v>
      </c>
      <c r="B13" s="10" t="s">
        <v>16</v>
      </c>
      <c r="C13" s="11">
        <v>1613</v>
      </c>
      <c r="D13" s="11">
        <v>1190.9000000000001</v>
      </c>
      <c r="E13" s="11">
        <f t="shared" si="1"/>
        <v>73.831370117792943</v>
      </c>
      <c r="F13" s="11">
        <v>721.3</v>
      </c>
      <c r="G13" s="12">
        <f t="shared" si="0"/>
        <v>165.10467211978374</v>
      </c>
    </row>
    <row r="14" spans="1:7" ht="66.75" customHeight="1">
      <c r="A14" s="9" t="s">
        <v>17</v>
      </c>
      <c r="B14" s="10" t="s">
        <v>18</v>
      </c>
      <c r="C14" s="11">
        <v>4717.6000000000004</v>
      </c>
      <c r="D14" s="11">
        <v>1970.3</v>
      </c>
      <c r="E14" s="11">
        <f t="shared" si="1"/>
        <v>41.764880447685258</v>
      </c>
      <c r="F14" s="11">
        <v>2034.7</v>
      </c>
      <c r="G14" s="12">
        <f t="shared" si="0"/>
        <v>96.834914237971191</v>
      </c>
    </row>
    <row r="15" spans="1:7" ht="31.5">
      <c r="A15" s="9" t="s">
        <v>19</v>
      </c>
      <c r="B15" s="10" t="s">
        <v>20</v>
      </c>
      <c r="C15" s="11">
        <v>158</v>
      </c>
      <c r="D15" s="11">
        <v>165.5</v>
      </c>
      <c r="E15" s="11">
        <f t="shared" si="1"/>
        <v>104.74683544303798</v>
      </c>
      <c r="F15" s="11">
        <v>92.5</v>
      </c>
      <c r="G15" s="12">
        <f t="shared" si="0"/>
        <v>178.91891891891891</v>
      </c>
    </row>
    <row r="16" spans="1:7" ht="47.25">
      <c r="A16" s="9" t="s">
        <v>21</v>
      </c>
      <c r="B16" s="10" t="s">
        <v>22</v>
      </c>
      <c r="C16" s="11">
        <v>118</v>
      </c>
      <c r="D16" s="11">
        <v>52.6</v>
      </c>
      <c r="E16" s="11">
        <f t="shared" si="1"/>
        <v>44.576271186440678</v>
      </c>
      <c r="F16" s="11">
        <v>40.6</v>
      </c>
      <c r="G16" s="12">
        <f t="shared" si="0"/>
        <v>129.55665024630542</v>
      </c>
    </row>
    <row r="17" spans="1:7" ht="31.5">
      <c r="A17" s="9" t="s">
        <v>23</v>
      </c>
      <c r="B17" s="10" t="s">
        <v>24</v>
      </c>
      <c r="C17" s="11">
        <v>11374.2</v>
      </c>
      <c r="D17" s="11">
        <v>83</v>
      </c>
      <c r="E17" s="11">
        <f t="shared" si="1"/>
        <v>0.72972165075345952</v>
      </c>
      <c r="F17" s="11">
        <v>5370.7</v>
      </c>
      <c r="G17" s="12">
        <f t="shared" si="0"/>
        <v>1.5454223844191632</v>
      </c>
    </row>
    <row r="18" spans="1:7" ht="31.5">
      <c r="A18" s="9" t="s">
        <v>25</v>
      </c>
      <c r="B18" s="10" t="s">
        <v>26</v>
      </c>
      <c r="C18" s="11">
        <v>415</v>
      </c>
      <c r="D18" s="11">
        <v>369.1</v>
      </c>
      <c r="E18" s="11">
        <f t="shared" si="1"/>
        <v>88.939759036144579</v>
      </c>
      <c r="F18" s="11">
        <v>1398.4</v>
      </c>
      <c r="G18" s="12">
        <f t="shared" si="0"/>
        <v>26.39445080091533</v>
      </c>
    </row>
    <row r="19" spans="1:7" ht="18.75" customHeight="1">
      <c r="A19" s="9" t="s">
        <v>27</v>
      </c>
      <c r="B19" s="10" t="s">
        <v>28</v>
      </c>
      <c r="C19" s="11">
        <v>0</v>
      </c>
      <c r="D19" s="11">
        <v>0</v>
      </c>
      <c r="E19" s="11">
        <f t="shared" si="1"/>
        <v>0</v>
      </c>
      <c r="F19" s="11">
        <v>0</v>
      </c>
      <c r="G19" s="12">
        <f t="shared" si="0"/>
        <v>0</v>
      </c>
    </row>
    <row r="20" spans="1:7" s="8" customFormat="1" ht="18" customHeight="1">
      <c r="A20" s="13" t="s">
        <v>29</v>
      </c>
      <c r="B20" s="5" t="s">
        <v>30</v>
      </c>
      <c r="C20" s="6">
        <f>SUM(C21:C24)</f>
        <v>413511.5</v>
      </c>
      <c r="D20" s="6">
        <f>SUM(D21:D24)</f>
        <v>257884.6</v>
      </c>
      <c r="E20" s="6">
        <f t="shared" si="1"/>
        <v>62.364553343740134</v>
      </c>
      <c r="F20" s="6">
        <f>SUM(F21:F24)</f>
        <v>215438.19999999998</v>
      </c>
      <c r="G20" s="7">
        <f t="shared" si="0"/>
        <v>119.70235547827639</v>
      </c>
    </row>
    <row r="21" spans="1:7" ht="47.25">
      <c r="A21" s="9" t="s">
        <v>31</v>
      </c>
      <c r="B21" s="10" t="s">
        <v>32</v>
      </c>
      <c r="C21" s="11">
        <v>413285</v>
      </c>
      <c r="D21" s="11">
        <v>257658.1</v>
      </c>
      <c r="E21" s="11">
        <f t="shared" si="1"/>
        <v>62.343927314081085</v>
      </c>
      <c r="F21" s="11">
        <v>214172.9</v>
      </c>
      <c r="G21" s="12">
        <f t="shared" si="0"/>
        <v>120.30378259807848</v>
      </c>
    </row>
    <row r="22" spans="1:7" ht="15.75">
      <c r="A22" s="9" t="s">
        <v>33</v>
      </c>
      <c r="B22" s="10" t="s">
        <v>34</v>
      </c>
      <c r="C22" s="11">
        <v>0</v>
      </c>
      <c r="D22" s="11">
        <v>0</v>
      </c>
      <c r="E22" s="11">
        <f t="shared" si="1"/>
        <v>0</v>
      </c>
      <c r="F22" s="11">
        <v>1200</v>
      </c>
      <c r="G22" s="12">
        <f t="shared" si="0"/>
        <v>0</v>
      </c>
    </row>
    <row r="23" spans="1:7" ht="141.75">
      <c r="A23" s="9" t="s">
        <v>35</v>
      </c>
      <c r="B23" s="10" t="s">
        <v>36</v>
      </c>
      <c r="C23" s="11">
        <v>226.5</v>
      </c>
      <c r="D23" s="11">
        <v>226.5</v>
      </c>
      <c r="E23" s="11">
        <f t="shared" si="1"/>
        <v>100</v>
      </c>
      <c r="F23" s="11">
        <v>65.3</v>
      </c>
      <c r="G23" s="12">
        <f t="shared" si="0"/>
        <v>346.86064318529867</v>
      </c>
    </row>
    <row r="24" spans="1:7" ht="63">
      <c r="A24" s="9" t="s">
        <v>37</v>
      </c>
      <c r="B24" s="10" t="s">
        <v>38</v>
      </c>
      <c r="C24" s="11">
        <v>0</v>
      </c>
      <c r="D24" s="11">
        <v>0</v>
      </c>
      <c r="E24" s="11">
        <f t="shared" si="1"/>
        <v>0</v>
      </c>
      <c r="F24" s="11">
        <v>0</v>
      </c>
      <c r="G24" s="12">
        <f t="shared" si="0"/>
        <v>0</v>
      </c>
    </row>
    <row r="25" spans="1:7" ht="15.75">
      <c r="A25" s="14"/>
      <c r="B25" s="5" t="s">
        <v>39</v>
      </c>
      <c r="C25" s="6">
        <f>C20+C9</f>
        <v>513246.60000000003</v>
      </c>
      <c r="D25" s="6">
        <f>D20+D9</f>
        <v>317520.3</v>
      </c>
      <c r="E25" s="6">
        <f t="shared" si="1"/>
        <v>61.865056680355991</v>
      </c>
      <c r="F25" s="6">
        <f>F20+F9</f>
        <v>279812.69999999995</v>
      </c>
      <c r="G25" s="7">
        <f t="shared" si="0"/>
        <v>113.4760144911221</v>
      </c>
    </row>
    <row r="26" spans="1:7" ht="15.75">
      <c r="A26" s="14"/>
      <c r="B26" s="26" t="s">
        <v>40</v>
      </c>
      <c r="C26" s="27"/>
      <c r="D26" s="27"/>
      <c r="E26" s="27"/>
      <c r="F26" s="27"/>
      <c r="G26" s="28"/>
    </row>
    <row r="27" spans="1:7" ht="15.75">
      <c r="A27" s="15" t="s">
        <v>41</v>
      </c>
      <c r="B27" s="16" t="s">
        <v>42</v>
      </c>
      <c r="C27" s="6">
        <f>SUM(C28:C34)</f>
        <v>30717.4</v>
      </c>
      <c r="D27" s="6">
        <f>SUM(D28:D34)</f>
        <v>20421</v>
      </c>
      <c r="E27" s="6">
        <f>IFERROR(D27/C27*100,0)</f>
        <v>66.480235957470356</v>
      </c>
      <c r="F27" s="6">
        <f>SUM(F28:F34)</f>
        <v>20844.300000000003</v>
      </c>
      <c r="G27" s="7">
        <f>IFERROR(D27/F27*100,0)</f>
        <v>97.969228997855524</v>
      </c>
    </row>
    <row r="28" spans="1:7" ht="63">
      <c r="A28" s="17" t="s">
        <v>43</v>
      </c>
      <c r="B28" s="18" t="s">
        <v>44</v>
      </c>
      <c r="C28" s="11">
        <v>1389.1</v>
      </c>
      <c r="D28" s="11">
        <v>779.3</v>
      </c>
      <c r="E28" s="11">
        <f t="shared" ref="E28:E66" si="2">IFERROR(D28/C28*100,0)</f>
        <v>56.101072636959181</v>
      </c>
      <c r="F28" s="11">
        <v>946.9</v>
      </c>
      <c r="G28" s="12">
        <f t="shared" ref="G28:G66" si="3">IFERROR(D28/F28*100,0)</f>
        <v>82.300137290104544</v>
      </c>
    </row>
    <row r="29" spans="1:7" ht="94.5">
      <c r="A29" s="17" t="s">
        <v>45</v>
      </c>
      <c r="B29" s="18" t="s">
        <v>46</v>
      </c>
      <c r="C29" s="11">
        <v>955.7</v>
      </c>
      <c r="D29" s="11">
        <v>656.8</v>
      </c>
      <c r="E29" s="11">
        <f t="shared" si="2"/>
        <v>68.724495134456404</v>
      </c>
      <c r="F29" s="11">
        <v>774</v>
      </c>
      <c r="G29" s="12">
        <f t="shared" si="3"/>
        <v>84.857881136950894</v>
      </c>
    </row>
    <row r="30" spans="1:7" ht="94.5">
      <c r="A30" s="17" t="s">
        <v>47</v>
      </c>
      <c r="B30" s="18" t="s">
        <v>48</v>
      </c>
      <c r="C30" s="11">
        <v>12199.8</v>
      </c>
      <c r="D30" s="11">
        <v>8111.4</v>
      </c>
      <c r="E30" s="11">
        <f t="shared" si="2"/>
        <v>66.487975212708406</v>
      </c>
      <c r="F30" s="11">
        <v>8455.2000000000007</v>
      </c>
      <c r="G30" s="12">
        <f t="shared" si="3"/>
        <v>95.933863184785679</v>
      </c>
    </row>
    <row r="31" spans="1:7" ht="15.75">
      <c r="A31" s="17" t="s">
        <v>49</v>
      </c>
      <c r="B31" s="18" t="s">
        <v>50</v>
      </c>
      <c r="C31" s="11">
        <v>4.5999999999999996</v>
      </c>
      <c r="D31" s="11">
        <v>0</v>
      </c>
      <c r="E31" s="11">
        <f t="shared" si="2"/>
        <v>0</v>
      </c>
      <c r="F31" s="11">
        <v>0</v>
      </c>
      <c r="G31" s="12">
        <f t="shared" si="3"/>
        <v>0</v>
      </c>
    </row>
    <row r="32" spans="1:7" ht="78.75">
      <c r="A32" s="17" t="s">
        <v>51</v>
      </c>
      <c r="B32" s="18" t="s">
        <v>52</v>
      </c>
      <c r="C32" s="11">
        <v>6466.6</v>
      </c>
      <c r="D32" s="11">
        <v>4529.8999999999996</v>
      </c>
      <c r="E32" s="11">
        <f t="shared" si="2"/>
        <v>70.05072217239352</v>
      </c>
      <c r="F32" s="11">
        <v>3966.8</v>
      </c>
      <c r="G32" s="12">
        <f t="shared" si="3"/>
        <v>114.19532116567508</v>
      </c>
    </row>
    <row r="33" spans="1:7" ht="15.75">
      <c r="A33" s="17" t="s">
        <v>53</v>
      </c>
      <c r="B33" s="18" t="s">
        <v>54</v>
      </c>
      <c r="C33" s="11">
        <v>50</v>
      </c>
      <c r="D33" s="11">
        <v>0</v>
      </c>
      <c r="E33" s="11">
        <f t="shared" si="2"/>
        <v>0</v>
      </c>
      <c r="F33" s="11">
        <v>0</v>
      </c>
      <c r="G33" s="12">
        <f t="shared" si="3"/>
        <v>0</v>
      </c>
    </row>
    <row r="34" spans="1:7" ht="31.5">
      <c r="A34" s="17" t="s">
        <v>55</v>
      </c>
      <c r="B34" s="18" t="s">
        <v>56</v>
      </c>
      <c r="C34" s="11">
        <v>9651.6</v>
      </c>
      <c r="D34" s="11">
        <v>6343.6</v>
      </c>
      <c r="E34" s="11">
        <f t="shared" si="2"/>
        <v>65.725890007874341</v>
      </c>
      <c r="F34" s="11">
        <v>6701.4</v>
      </c>
      <c r="G34" s="12">
        <f t="shared" si="3"/>
        <v>94.660817142686611</v>
      </c>
    </row>
    <row r="35" spans="1:7" ht="15.75">
      <c r="A35" s="15" t="s">
        <v>57</v>
      </c>
      <c r="B35" s="16" t="s">
        <v>58</v>
      </c>
      <c r="C35" s="6">
        <f>SUM(C36:C38)</f>
        <v>37222.699999999997</v>
      </c>
      <c r="D35" s="6">
        <f>SUM(D36:D38)</f>
        <v>23543.399999999998</v>
      </c>
      <c r="E35" s="6">
        <f t="shared" si="2"/>
        <v>63.250113506005746</v>
      </c>
      <c r="F35" s="6">
        <f>SUM(F36:F38)</f>
        <v>16808.599999999999</v>
      </c>
      <c r="G35" s="7">
        <f t="shared" si="3"/>
        <v>140.06758445081684</v>
      </c>
    </row>
    <row r="36" spans="1:7" ht="15.75">
      <c r="A36" s="17" t="s">
        <v>59</v>
      </c>
      <c r="B36" s="18" t="s">
        <v>60</v>
      </c>
      <c r="C36" s="11">
        <v>47.5</v>
      </c>
      <c r="D36" s="11">
        <v>0</v>
      </c>
      <c r="E36" s="11">
        <f t="shared" si="2"/>
        <v>0</v>
      </c>
      <c r="F36" s="11">
        <v>0</v>
      </c>
      <c r="G36" s="12">
        <f t="shared" si="3"/>
        <v>0</v>
      </c>
    </row>
    <row r="37" spans="1:7" ht="31.5">
      <c r="A37" s="17" t="s">
        <v>61</v>
      </c>
      <c r="B37" s="18" t="s">
        <v>62</v>
      </c>
      <c r="C37" s="11">
        <v>35388</v>
      </c>
      <c r="D37" s="11">
        <v>22377.1</v>
      </c>
      <c r="E37" s="11">
        <f t="shared" si="2"/>
        <v>63.233582005199494</v>
      </c>
      <c r="F37" s="11">
        <v>15118.4</v>
      </c>
      <c r="G37" s="12">
        <f t="shared" si="3"/>
        <v>148.01235580484706</v>
      </c>
    </row>
    <row r="38" spans="1:7" ht="31.5">
      <c r="A38" s="17" t="s">
        <v>63</v>
      </c>
      <c r="B38" s="18" t="s">
        <v>64</v>
      </c>
      <c r="C38" s="11">
        <v>1787.2</v>
      </c>
      <c r="D38" s="11">
        <v>1166.3</v>
      </c>
      <c r="E38" s="11">
        <f t="shared" si="2"/>
        <v>65.258504923903303</v>
      </c>
      <c r="F38" s="11">
        <v>1690.2</v>
      </c>
      <c r="G38" s="12">
        <f t="shared" si="3"/>
        <v>69.003668204946152</v>
      </c>
    </row>
    <row r="39" spans="1:7" ht="31.5">
      <c r="A39" s="15" t="s">
        <v>65</v>
      </c>
      <c r="B39" s="16" t="s">
        <v>66</v>
      </c>
      <c r="C39" s="6">
        <f>SUM(C40:C41)</f>
        <v>5586</v>
      </c>
      <c r="D39" s="6">
        <f>SUM(D40:D41)</f>
        <v>3835.6</v>
      </c>
      <c r="E39" s="6">
        <f t="shared" si="2"/>
        <v>68.664518438954531</v>
      </c>
      <c r="F39" s="6">
        <f>SUM(F40:F41)</f>
        <v>105.7</v>
      </c>
      <c r="G39" s="7">
        <f t="shared" si="3"/>
        <v>3628.7606433301798</v>
      </c>
    </row>
    <row r="40" spans="1:7" ht="15.75">
      <c r="A40" s="17" t="s">
        <v>67</v>
      </c>
      <c r="B40" s="18" t="s">
        <v>68</v>
      </c>
      <c r="C40" s="11">
        <v>1750</v>
      </c>
      <c r="D40" s="11">
        <v>0</v>
      </c>
      <c r="E40" s="11">
        <f t="shared" si="2"/>
        <v>0</v>
      </c>
      <c r="F40" s="11">
        <v>75.900000000000006</v>
      </c>
      <c r="G40" s="12">
        <f t="shared" si="3"/>
        <v>0</v>
      </c>
    </row>
    <row r="41" spans="1:7" ht="15.75">
      <c r="A41" s="17" t="s">
        <v>69</v>
      </c>
      <c r="B41" s="18" t="s">
        <v>70</v>
      </c>
      <c r="C41" s="11">
        <v>3836</v>
      </c>
      <c r="D41" s="11">
        <v>3835.6</v>
      </c>
      <c r="E41" s="11">
        <f t="shared" si="2"/>
        <v>99.989572471324294</v>
      </c>
      <c r="F41" s="11">
        <v>29.8</v>
      </c>
      <c r="G41" s="12">
        <f t="shared" si="3"/>
        <v>12871.140939597313</v>
      </c>
    </row>
    <row r="42" spans="1:7" ht="15.75">
      <c r="A42" s="17" t="s">
        <v>126</v>
      </c>
      <c r="B42" s="18" t="s">
        <v>127</v>
      </c>
      <c r="C42" s="6">
        <f>SUM(C43:C43)</f>
        <v>0</v>
      </c>
      <c r="D42" s="6">
        <f>SUM(D43:D43)</f>
        <v>0</v>
      </c>
      <c r="E42" s="6">
        <f t="shared" si="2"/>
        <v>0</v>
      </c>
      <c r="F42" s="6">
        <f>SUM(F43:F43)</f>
        <v>200</v>
      </c>
      <c r="G42" s="7">
        <f t="shared" si="3"/>
        <v>0</v>
      </c>
    </row>
    <row r="43" spans="1:7" ht="31.5">
      <c r="A43" s="17" t="s">
        <v>128</v>
      </c>
      <c r="B43" s="18" t="s">
        <v>129</v>
      </c>
      <c r="C43" s="11">
        <v>0</v>
      </c>
      <c r="D43" s="11">
        <v>0</v>
      </c>
      <c r="E43" s="11">
        <f t="shared" si="2"/>
        <v>0</v>
      </c>
      <c r="F43" s="11">
        <v>200</v>
      </c>
      <c r="G43" s="12">
        <f t="shared" si="3"/>
        <v>0</v>
      </c>
    </row>
    <row r="44" spans="1:7" ht="15.75">
      <c r="A44" s="15" t="s">
        <v>71</v>
      </c>
      <c r="B44" s="16" t="s">
        <v>72</v>
      </c>
      <c r="C44" s="6">
        <f>SUM(C45:C49)</f>
        <v>394504.10000000003</v>
      </c>
      <c r="D44" s="6">
        <f>SUM(D45:D49)</f>
        <v>240458.3</v>
      </c>
      <c r="E44" s="6">
        <f t="shared" si="2"/>
        <v>60.952040802617759</v>
      </c>
      <c r="F44" s="6">
        <f>SUM(F45:F49)</f>
        <v>200556.70000000004</v>
      </c>
      <c r="G44" s="7">
        <f t="shared" si="3"/>
        <v>119.89542109538098</v>
      </c>
    </row>
    <row r="45" spans="1:7" ht="15.75">
      <c r="A45" s="17" t="s">
        <v>73</v>
      </c>
      <c r="B45" s="18" t="s">
        <v>74</v>
      </c>
      <c r="C45" s="11">
        <v>67717</v>
      </c>
      <c r="D45" s="11">
        <v>46024</v>
      </c>
      <c r="E45" s="11">
        <f t="shared" si="2"/>
        <v>67.965208145665045</v>
      </c>
      <c r="F45" s="11">
        <v>52197.1</v>
      </c>
      <c r="G45" s="12">
        <f t="shared" si="3"/>
        <v>88.17348090219572</v>
      </c>
    </row>
    <row r="46" spans="1:7" ht="15.75">
      <c r="A46" s="17" t="s">
        <v>75</v>
      </c>
      <c r="B46" s="18" t="s">
        <v>76</v>
      </c>
      <c r="C46" s="11">
        <v>309023.90000000002</v>
      </c>
      <c r="D46" s="11">
        <v>184572.79999999999</v>
      </c>
      <c r="E46" s="11">
        <f t="shared" si="2"/>
        <v>59.727678021020367</v>
      </c>
      <c r="F46" s="11">
        <v>137531.1</v>
      </c>
      <c r="G46" s="12">
        <f t="shared" si="3"/>
        <v>134.20440903911916</v>
      </c>
    </row>
    <row r="47" spans="1:7" ht="15.75">
      <c r="A47" s="17" t="s">
        <v>77</v>
      </c>
      <c r="B47" s="18" t="s">
        <v>78</v>
      </c>
      <c r="C47" s="11">
        <v>2857</v>
      </c>
      <c r="D47" s="11">
        <v>1494.9</v>
      </c>
      <c r="E47" s="11">
        <f t="shared" si="2"/>
        <v>52.324116205810292</v>
      </c>
      <c r="F47" s="11">
        <v>2021.7</v>
      </c>
      <c r="G47" s="12">
        <f t="shared" si="3"/>
        <v>73.942721472028495</v>
      </c>
    </row>
    <row r="48" spans="1:7" ht="31.5">
      <c r="A48" s="17" t="s">
        <v>79</v>
      </c>
      <c r="B48" s="18" t="s">
        <v>80</v>
      </c>
      <c r="C48" s="11">
        <v>0</v>
      </c>
      <c r="D48" s="11">
        <v>0</v>
      </c>
      <c r="E48" s="11">
        <f t="shared" si="2"/>
        <v>0</v>
      </c>
      <c r="F48" s="11">
        <v>493.2</v>
      </c>
      <c r="G48" s="12">
        <f t="shared" si="3"/>
        <v>0</v>
      </c>
    </row>
    <row r="49" spans="1:7" ht="31.5">
      <c r="A49" s="17" t="s">
        <v>81</v>
      </c>
      <c r="B49" s="18" t="s">
        <v>82</v>
      </c>
      <c r="C49" s="11">
        <v>14906.2</v>
      </c>
      <c r="D49" s="11">
        <v>8366.6</v>
      </c>
      <c r="E49" s="11">
        <f t="shared" si="2"/>
        <v>56.12832244301029</v>
      </c>
      <c r="F49" s="11">
        <v>8313.6</v>
      </c>
      <c r="G49" s="12">
        <f t="shared" si="3"/>
        <v>100.63750962278677</v>
      </c>
    </row>
    <row r="50" spans="1:7" ht="16.5" customHeight="1">
      <c r="A50" s="15" t="s">
        <v>83</v>
      </c>
      <c r="B50" s="16" t="s">
        <v>84</v>
      </c>
      <c r="C50" s="6">
        <f>SUM(C51:C52)</f>
        <v>44832.3</v>
      </c>
      <c r="D50" s="6">
        <f>SUM(D51:D52)</f>
        <v>30141.1</v>
      </c>
      <c r="E50" s="6">
        <f t="shared" si="2"/>
        <v>67.23076888761004</v>
      </c>
      <c r="F50" s="6">
        <f>SUM(F51:F52)</f>
        <v>37539.9</v>
      </c>
      <c r="G50" s="7">
        <f t="shared" si="3"/>
        <v>80.290837215868976</v>
      </c>
    </row>
    <row r="51" spans="1:7" ht="15.75">
      <c r="A51" s="17" t="s">
        <v>85</v>
      </c>
      <c r="B51" s="18" t="s">
        <v>86</v>
      </c>
      <c r="C51" s="11">
        <v>35996.5</v>
      </c>
      <c r="D51" s="11">
        <v>24633.1</v>
      </c>
      <c r="E51" s="11">
        <f t="shared" si="2"/>
        <v>68.431930882169098</v>
      </c>
      <c r="F51" s="11">
        <v>30979.599999999999</v>
      </c>
      <c r="G51" s="12">
        <f t="shared" si="3"/>
        <v>79.513938204495858</v>
      </c>
    </row>
    <row r="52" spans="1:7" ht="31.5">
      <c r="A52" s="17" t="s">
        <v>87</v>
      </c>
      <c r="B52" s="18" t="s">
        <v>88</v>
      </c>
      <c r="C52" s="11">
        <v>8835.7999999999993</v>
      </c>
      <c r="D52" s="11">
        <v>5508</v>
      </c>
      <c r="E52" s="11">
        <f t="shared" si="2"/>
        <v>62.337309581475367</v>
      </c>
      <c r="F52" s="11">
        <v>6560.3</v>
      </c>
      <c r="G52" s="12">
        <f t="shared" si="3"/>
        <v>83.959575019435079</v>
      </c>
    </row>
    <row r="53" spans="1:7" ht="15.75">
      <c r="A53" s="15" t="s">
        <v>89</v>
      </c>
      <c r="B53" s="16" t="s">
        <v>90</v>
      </c>
      <c r="C53" s="6">
        <f>SUM(C54:C56)</f>
        <v>3633.3</v>
      </c>
      <c r="D53" s="6">
        <f>SUM(D54:D56)</f>
        <v>1560.6999999999998</v>
      </c>
      <c r="E53" s="6">
        <f t="shared" si="2"/>
        <v>42.955439958164746</v>
      </c>
      <c r="F53" s="6">
        <f>SUM(F54:F56)</f>
        <v>2018.6999999999998</v>
      </c>
      <c r="G53" s="7">
        <f t="shared" si="3"/>
        <v>77.312131569822157</v>
      </c>
    </row>
    <row r="54" spans="1:7" ht="15.75">
      <c r="A54" s="17" t="s">
        <v>91</v>
      </c>
      <c r="B54" s="18" t="s">
        <v>92</v>
      </c>
      <c r="C54" s="11"/>
      <c r="D54" s="11"/>
      <c r="E54" s="11">
        <f t="shared" si="2"/>
        <v>0</v>
      </c>
      <c r="F54" s="11"/>
      <c r="G54" s="12">
        <f t="shared" si="3"/>
        <v>0</v>
      </c>
    </row>
    <row r="55" spans="1:7" ht="15.75">
      <c r="A55" s="17" t="s">
        <v>93</v>
      </c>
      <c r="B55" s="18" t="s">
        <v>94</v>
      </c>
      <c r="C55" s="11">
        <v>496</v>
      </c>
      <c r="D55" s="11">
        <v>301.39999999999998</v>
      </c>
      <c r="E55" s="11">
        <f t="shared" si="2"/>
        <v>60.766129032258064</v>
      </c>
      <c r="F55" s="11">
        <v>279.89999999999998</v>
      </c>
      <c r="G55" s="12">
        <f t="shared" si="3"/>
        <v>107.68131475526974</v>
      </c>
    </row>
    <row r="56" spans="1:7" ht="15.75">
      <c r="A56" s="19" t="s">
        <v>95</v>
      </c>
      <c r="B56" s="20" t="s">
        <v>96</v>
      </c>
      <c r="C56" s="11">
        <v>3137.3</v>
      </c>
      <c r="D56" s="11">
        <v>1259.3</v>
      </c>
      <c r="E56" s="11">
        <f t="shared" si="2"/>
        <v>40.139610493099163</v>
      </c>
      <c r="F56" s="11">
        <v>1738.8</v>
      </c>
      <c r="G56" s="12">
        <f t="shared" si="3"/>
        <v>72.423510466988731</v>
      </c>
    </row>
    <row r="57" spans="1:7" ht="15.75">
      <c r="A57" s="15" t="s">
        <v>97</v>
      </c>
      <c r="B57" s="16" t="s">
        <v>98</v>
      </c>
      <c r="C57" s="6">
        <f>SUM(C58)</f>
        <v>47</v>
      </c>
      <c r="D57" s="6">
        <f>SUM(D58)</f>
        <v>27.5</v>
      </c>
      <c r="E57" s="6">
        <f t="shared" si="2"/>
        <v>58.51063829787234</v>
      </c>
      <c r="F57" s="6">
        <f>SUM(F58)</f>
        <v>45</v>
      </c>
      <c r="G57" s="7">
        <f t="shared" si="3"/>
        <v>61.111111111111114</v>
      </c>
    </row>
    <row r="58" spans="1:7" ht="15.75">
      <c r="A58" s="17" t="s">
        <v>99</v>
      </c>
      <c r="B58" s="18" t="s">
        <v>100</v>
      </c>
      <c r="C58" s="11">
        <v>47</v>
      </c>
      <c r="D58" s="11">
        <v>27.5</v>
      </c>
      <c r="E58" s="11">
        <f t="shared" si="2"/>
        <v>58.51063829787234</v>
      </c>
      <c r="F58" s="11">
        <v>45</v>
      </c>
      <c r="G58" s="12">
        <f t="shared" si="3"/>
        <v>61.111111111111114</v>
      </c>
    </row>
    <row r="59" spans="1:7" ht="15.75">
      <c r="A59" s="15" t="s">
        <v>101</v>
      </c>
      <c r="B59" s="16" t="s">
        <v>102</v>
      </c>
      <c r="C59" s="6">
        <f>SUM(C60:C60)</f>
        <v>463.7</v>
      </c>
      <c r="D59" s="6">
        <f>SUM(D60:D60)</f>
        <v>463.1</v>
      </c>
      <c r="E59" s="6">
        <f t="shared" si="2"/>
        <v>99.870605995255559</v>
      </c>
      <c r="F59" s="6">
        <f>SUM(F60:F60)</f>
        <v>457.8</v>
      </c>
      <c r="G59" s="7">
        <f t="shared" si="3"/>
        <v>101.15771079073832</v>
      </c>
    </row>
    <row r="60" spans="1:7" ht="31.5">
      <c r="A60" s="17" t="s">
        <v>103</v>
      </c>
      <c r="B60" s="18" t="s">
        <v>104</v>
      </c>
      <c r="C60" s="11">
        <v>463.7</v>
      </c>
      <c r="D60" s="11">
        <v>463.1</v>
      </c>
      <c r="E60" s="11">
        <f t="shared" si="2"/>
        <v>99.870605995255559</v>
      </c>
      <c r="F60" s="11">
        <v>457.8</v>
      </c>
      <c r="G60" s="12">
        <f t="shared" si="3"/>
        <v>101.15771079073832</v>
      </c>
    </row>
    <row r="61" spans="1:7" ht="31.5">
      <c r="A61" s="15" t="s">
        <v>105</v>
      </c>
      <c r="B61" s="16" t="s">
        <v>106</v>
      </c>
      <c r="C61" s="6">
        <f>SUM(C62)</f>
        <v>70</v>
      </c>
      <c r="D61" s="6">
        <f>SUM(D62)</f>
        <v>0</v>
      </c>
      <c r="E61" s="6">
        <f t="shared" si="2"/>
        <v>0</v>
      </c>
      <c r="F61" s="6">
        <f>SUM(F62)</f>
        <v>5.8</v>
      </c>
      <c r="G61" s="7">
        <f t="shared" si="3"/>
        <v>0</v>
      </c>
    </row>
    <row r="62" spans="1:7" ht="47.25">
      <c r="A62" s="17" t="s">
        <v>107</v>
      </c>
      <c r="B62" s="18" t="s">
        <v>108</v>
      </c>
      <c r="C62" s="11">
        <v>70</v>
      </c>
      <c r="D62" s="11">
        <v>0</v>
      </c>
      <c r="E62" s="11">
        <f t="shared" si="2"/>
        <v>0</v>
      </c>
      <c r="F62" s="11">
        <v>5.8</v>
      </c>
      <c r="G62" s="12">
        <f t="shared" si="3"/>
        <v>0</v>
      </c>
    </row>
    <row r="63" spans="1:7" ht="63">
      <c r="A63" s="15" t="s">
        <v>109</v>
      </c>
      <c r="B63" s="16" t="s">
        <v>110</v>
      </c>
      <c r="C63" s="6">
        <f>SUM(C64:C65)</f>
        <v>1650.6</v>
      </c>
      <c r="D63" s="6">
        <f>SUM(D64:D65)</f>
        <v>1267.3</v>
      </c>
      <c r="E63" s="6">
        <f t="shared" si="2"/>
        <v>76.778141281958085</v>
      </c>
      <c r="F63" s="6">
        <f>SUM(F64:F65)</f>
        <v>1179.3</v>
      </c>
      <c r="G63" s="7">
        <f t="shared" si="3"/>
        <v>107.4620537607055</v>
      </c>
    </row>
    <row r="64" spans="1:7" ht="63">
      <c r="A64" s="17" t="s">
        <v>111</v>
      </c>
      <c r="B64" s="18" t="s">
        <v>112</v>
      </c>
      <c r="C64" s="11">
        <v>1650.6</v>
      </c>
      <c r="D64" s="11">
        <v>1267.3</v>
      </c>
      <c r="E64" s="11">
        <f t="shared" si="2"/>
        <v>76.778141281958085</v>
      </c>
      <c r="F64" s="11">
        <v>1179.3</v>
      </c>
      <c r="G64" s="12">
        <f t="shared" si="3"/>
        <v>107.4620537607055</v>
      </c>
    </row>
    <row r="65" spans="1:7" ht="31.5">
      <c r="A65" s="17" t="s">
        <v>113</v>
      </c>
      <c r="B65" s="18" t="s">
        <v>114</v>
      </c>
      <c r="C65" s="11">
        <v>0</v>
      </c>
      <c r="D65" s="11">
        <v>0</v>
      </c>
      <c r="E65" s="11">
        <f t="shared" si="2"/>
        <v>0</v>
      </c>
      <c r="F65" s="11">
        <v>0</v>
      </c>
      <c r="G65" s="12">
        <f t="shared" si="3"/>
        <v>0</v>
      </c>
    </row>
    <row r="66" spans="1:7" ht="15.75">
      <c r="A66" s="14"/>
      <c r="B66" s="5" t="s">
        <v>39</v>
      </c>
      <c r="C66" s="6">
        <f>C63+C61+C59+C57+C53+C50+C44+C39+C35+C27+C42</f>
        <v>518727.10000000009</v>
      </c>
      <c r="D66" s="6">
        <f>D63+D61+D59+D57+D53+D50+D44+D39+D35+D27+D42</f>
        <v>321718</v>
      </c>
      <c r="E66" s="6">
        <f t="shared" si="2"/>
        <v>62.020665586972399</v>
      </c>
      <c r="F66" s="6">
        <f>F63+F61+F59+F57+F53+F50+F44+F39+F35+F27+F42</f>
        <v>279761.80000000005</v>
      </c>
      <c r="G66" s="7">
        <f t="shared" si="3"/>
        <v>114.99711540317512</v>
      </c>
    </row>
    <row r="67" spans="1:7" ht="31.5">
      <c r="A67" s="21"/>
      <c r="B67" s="10" t="s">
        <v>115</v>
      </c>
      <c r="C67" s="11">
        <f>C25-C66</f>
        <v>-5480.5000000000582</v>
      </c>
      <c r="D67" s="11">
        <f>D25-D66</f>
        <v>-4197.7000000000116</v>
      </c>
      <c r="E67" s="22" t="s">
        <v>116</v>
      </c>
      <c r="F67" s="11">
        <f>F25-F66</f>
        <v>50.899999999906868</v>
      </c>
      <c r="G67" s="23" t="s">
        <v>116</v>
      </c>
    </row>
    <row r="68" spans="1:7" ht="15.75" customHeight="1">
      <c r="A68" s="14"/>
      <c r="B68" s="26" t="s">
        <v>117</v>
      </c>
      <c r="C68" s="27"/>
      <c r="D68" s="27"/>
      <c r="E68" s="27"/>
      <c r="F68" s="27"/>
      <c r="G68" s="28"/>
    </row>
    <row r="69" spans="1:7" s="8" customFormat="1" ht="31.5">
      <c r="A69" s="24" t="s">
        <v>118</v>
      </c>
      <c r="B69" s="10" t="s">
        <v>119</v>
      </c>
      <c r="C69" s="11">
        <v>0</v>
      </c>
      <c r="D69" s="11">
        <v>0</v>
      </c>
      <c r="E69" s="22" t="s">
        <v>116</v>
      </c>
      <c r="F69" s="11">
        <v>0</v>
      </c>
      <c r="G69" s="22" t="s">
        <v>116</v>
      </c>
    </row>
    <row r="70" spans="1:7" s="8" customFormat="1" ht="47.25">
      <c r="A70" s="9" t="s">
        <v>120</v>
      </c>
      <c r="B70" s="10" t="s">
        <v>121</v>
      </c>
      <c r="C70" s="11">
        <v>0</v>
      </c>
      <c r="D70" s="11">
        <v>0</v>
      </c>
      <c r="E70" s="22" t="s">
        <v>116</v>
      </c>
      <c r="F70" s="11">
        <v>5800</v>
      </c>
      <c r="G70" s="23" t="s">
        <v>116</v>
      </c>
    </row>
    <row r="71" spans="1:7" s="8" customFormat="1" ht="31.5">
      <c r="A71" s="9" t="s">
        <v>122</v>
      </c>
      <c r="B71" s="10" t="s">
        <v>123</v>
      </c>
      <c r="C71" s="11">
        <v>5480.5</v>
      </c>
      <c r="D71" s="11">
        <v>4197.7</v>
      </c>
      <c r="E71" s="22" t="s">
        <v>116</v>
      </c>
      <c r="F71" s="11">
        <v>-5850.9</v>
      </c>
      <c r="G71" s="23" t="s">
        <v>116</v>
      </c>
    </row>
    <row r="72" spans="1:7" s="8" customFormat="1" ht="47.25">
      <c r="A72" s="9" t="s">
        <v>124</v>
      </c>
      <c r="B72" s="10" t="s">
        <v>125</v>
      </c>
      <c r="C72" s="11">
        <v>0</v>
      </c>
      <c r="D72" s="11">
        <v>0</v>
      </c>
      <c r="E72" s="22" t="s">
        <v>116</v>
      </c>
      <c r="F72" s="11">
        <v>0</v>
      </c>
      <c r="G72" s="23" t="s">
        <v>116</v>
      </c>
    </row>
    <row r="73" spans="1:7" ht="15.75">
      <c r="A73" s="3"/>
      <c r="B73" s="5" t="s">
        <v>39</v>
      </c>
      <c r="C73" s="6">
        <f>C69+C70+C71+C72</f>
        <v>5480.5</v>
      </c>
      <c r="D73" s="6">
        <f>D69+D70+D71+D72</f>
        <v>4197.7</v>
      </c>
      <c r="E73" s="22" t="s">
        <v>116</v>
      </c>
      <c r="F73" s="6">
        <f>F69+F70+F71+F72</f>
        <v>-50.899999999999636</v>
      </c>
      <c r="G73" s="23" t="s">
        <v>116</v>
      </c>
    </row>
  </sheetData>
  <mergeCells count="8">
    <mergeCell ref="B26:G26"/>
    <mergeCell ref="B68:G68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2019-04-04T13:36:56Z</cp:lastPrinted>
  <dcterms:created xsi:type="dcterms:W3CDTF">2018-01-11T14:02:29Z</dcterms:created>
  <dcterms:modified xsi:type="dcterms:W3CDTF">2020-10-06T13:07:48Z</dcterms:modified>
</cp:coreProperties>
</file>