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35" windowHeight="7875"/>
  </bookViews>
  <sheets>
    <sheet name="исполн.бюджета" sheetId="1" r:id="rId1"/>
  </sheets>
  <calcPr calcId="124519"/>
</workbook>
</file>

<file path=xl/calcChain.xml><?xml version="1.0" encoding="utf-8"?>
<calcChain xmlns="http://schemas.openxmlformats.org/spreadsheetml/2006/main">
  <c r="D43" i="1"/>
  <c r="F66"/>
  <c r="F64"/>
  <c r="F62"/>
  <c r="F60"/>
  <c r="F56"/>
  <c r="F53"/>
  <c r="F48"/>
  <c r="F43"/>
  <c r="F38"/>
  <c r="F30"/>
  <c r="F9"/>
  <c r="F21"/>
  <c r="F76" l="1"/>
  <c r="E40" l="1"/>
  <c r="G23"/>
  <c r="E23"/>
  <c r="F69"/>
  <c r="F46"/>
  <c r="F28"/>
  <c r="C76"/>
  <c r="G13"/>
  <c r="E13"/>
  <c r="C43"/>
  <c r="D9"/>
  <c r="G47"/>
  <c r="E47"/>
  <c r="D46"/>
  <c r="C46"/>
  <c r="D64"/>
  <c r="D76"/>
  <c r="G68"/>
  <c r="E68"/>
  <c r="G67"/>
  <c r="E67"/>
  <c r="D66"/>
  <c r="C66"/>
  <c r="G65"/>
  <c r="E65"/>
  <c r="C64"/>
  <c r="G63"/>
  <c r="E63"/>
  <c r="D62"/>
  <c r="C62"/>
  <c r="G61"/>
  <c r="E61"/>
  <c r="D60"/>
  <c r="C60"/>
  <c r="G59"/>
  <c r="E59"/>
  <c r="G58"/>
  <c r="E58"/>
  <c r="G57"/>
  <c r="E57"/>
  <c r="D56"/>
  <c r="C56"/>
  <c r="G55"/>
  <c r="E55"/>
  <c r="G54"/>
  <c r="E54"/>
  <c r="D53"/>
  <c r="C53"/>
  <c r="G52"/>
  <c r="E52"/>
  <c r="G51"/>
  <c r="E51"/>
  <c r="G50"/>
  <c r="E50"/>
  <c r="G49"/>
  <c r="E49"/>
  <c r="D48"/>
  <c r="C48"/>
  <c r="G45"/>
  <c r="E45"/>
  <c r="G44"/>
  <c r="E44"/>
  <c r="G43"/>
  <c r="G42"/>
  <c r="E42"/>
  <c r="G41"/>
  <c r="E41"/>
  <c r="G39"/>
  <c r="E39"/>
  <c r="D38"/>
  <c r="C38"/>
  <c r="G37"/>
  <c r="E37"/>
  <c r="G36"/>
  <c r="E36"/>
  <c r="G35"/>
  <c r="E35"/>
  <c r="G34"/>
  <c r="E34"/>
  <c r="G33"/>
  <c r="E33"/>
  <c r="G32"/>
  <c r="E32"/>
  <c r="G31"/>
  <c r="E31"/>
  <c r="D30"/>
  <c r="C30"/>
  <c r="G27"/>
  <c r="E27"/>
  <c r="G26"/>
  <c r="E26"/>
  <c r="G24"/>
  <c r="E24"/>
  <c r="G22"/>
  <c r="E22"/>
  <c r="D21"/>
  <c r="C21"/>
  <c r="G20"/>
  <c r="E20"/>
  <c r="G19"/>
  <c r="E19"/>
  <c r="G18"/>
  <c r="E18"/>
  <c r="G17"/>
  <c r="E17"/>
  <c r="G16"/>
  <c r="E16"/>
  <c r="G15"/>
  <c r="E15"/>
  <c r="G14"/>
  <c r="E14"/>
  <c r="G12"/>
  <c r="E12"/>
  <c r="G11"/>
  <c r="E11"/>
  <c r="G10"/>
  <c r="E10"/>
  <c r="C9"/>
  <c r="F70" l="1"/>
  <c r="E43"/>
  <c r="G46"/>
  <c r="D69"/>
  <c r="E46"/>
  <c r="C69"/>
  <c r="G60"/>
  <c r="G9"/>
  <c r="G64"/>
  <c r="G62"/>
  <c r="G56"/>
  <c r="G53"/>
  <c r="G48"/>
  <c r="G38"/>
  <c r="G30"/>
  <c r="E60"/>
  <c r="E53"/>
  <c r="D28"/>
  <c r="C28"/>
  <c r="E21"/>
  <c r="G21"/>
  <c r="E30"/>
  <c r="E64"/>
  <c r="E9"/>
  <c r="E38"/>
  <c r="E48"/>
  <c r="E56"/>
  <c r="E62"/>
  <c r="E66"/>
  <c r="G66"/>
  <c r="D70" l="1"/>
  <c r="C70"/>
  <c r="G69"/>
  <c r="E69"/>
  <c r="G28"/>
  <c r="E28"/>
</calcChain>
</file>

<file path=xl/sharedStrings.xml><?xml version="1.0" encoding="utf-8"?>
<sst xmlns="http://schemas.openxmlformats.org/spreadsheetml/2006/main" count="156" uniqueCount="142">
  <si>
    <t xml:space="preserve">Сведения </t>
  </si>
  <si>
    <t>об исполнении бюджета Перелюбского муниципального района</t>
  </si>
  <si>
    <t>(отчетный период)</t>
  </si>
  <si>
    <t>(тыс. руб.)</t>
  </si>
  <si>
    <t>Код</t>
  </si>
  <si>
    <t>Наименования показателя</t>
  </si>
  <si>
    <t>% исполнения бюджетных назначений</t>
  </si>
  <si>
    <t>Доходы</t>
  </si>
  <si>
    <t>Налоговые и неналоговые доходы</t>
  </si>
  <si>
    <t>10100000000000000</t>
  </si>
  <si>
    <t>Налоги на прибыль, доходы</t>
  </si>
  <si>
    <t>10300000000000000</t>
  </si>
  <si>
    <t>Налоги на товары(работы,услуги), реализуемые на территории Российской Федерации</t>
  </si>
  <si>
    <t>10500000000000000</t>
  </si>
  <si>
    <t>Налоги на совокупный доход</t>
  </si>
  <si>
    <t>10800000000000000</t>
  </si>
  <si>
    <t>Государственная пошлина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</si>
  <si>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</si>
  <si>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</si>
  <si>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11200000000000000</t>
  </si>
  <si>
    <t>Платежи при пользовании природными ресурсами</t>
  </si>
  <si>
    <t>11300000000000000</t>
  </si>
  <si>
    <t>Доходы от оказания платных услуг (работ) и компенсации затрат государства</t>
  </si>
  <si>
    <t>11400000000000000</t>
  </si>
  <si>
    <t>Доходы от продажи материальных и нематериальных активов</t>
  </si>
  <si>
    <t>11600000000000000</t>
  </si>
  <si>
    <t>Штрафы, санкции, возмещение ущерба</t>
  </si>
  <si>
    <t>11700000000000000</t>
  </si>
  <si>
    <t>Прочие неналоговые доходы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</si>
  <si>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</si>
  <si>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</si>
  <si>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</si>
  <si>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</si>
  <si>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20700000000000000</t>
  </si>
  <si>
    <t>Прочие безвозмездные поступления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</si>
  <si>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</si>
  <si>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субсидий,субвенций и иных межбюджетных трансфертов,имеющих целевое назначение,прошлых лет</t>
  </si>
  <si>
    <t>21900000000000000</t>
  </si>
  <si>
    <t>Возврат остатков субсидий, субвенций  и иных межбюджетных трансфертов, имеющих целевое назначение, прошлых лет</t>
  </si>
  <si>
    <t>Всего:</t>
  </si>
  <si>
    <t>Расходы</t>
  </si>
  <si>
    <t>0100</t>
  </si>
  <si>
    <t>Общегосударственные вопросы</t>
  </si>
  <si>
    <t>0102</t>
  </si>
  <si>
    <t>Функционирование высшего должностного лица 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</si>
  <si>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</si>
  <si>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</si>
  <si>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</si>
  <si>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</si>
  <si>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</si>
  <si>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</si>
  <si>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</si>
  <si>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</si>
  <si>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</si>
  <si>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</si>
  <si>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</si>
  <si>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</si>
  <si>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0400</t>
  </si>
  <si>
    <t>Национальная экономика</t>
  </si>
  <si>
    <t>0405</t>
  </si>
  <si>
    <t>Сельское хозяйство и рыболовство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</si>
  <si>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</si>
  <si>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</si>
  <si>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</si>
  <si>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</si>
  <si>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</si>
  <si>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</si>
  <si>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</si>
  <si>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</si>
  <si>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</si>
  <si>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</si>
  <si>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</si>
  <si>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</si>
  <si>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</si>
  <si>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</si>
  <si>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</si>
  <si>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</si>
  <si>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</si>
  <si>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</si>
  <si>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</si>
  <si>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</si>
  <si>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</si>
  <si>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</si>
  <si>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</si>
  <si>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</si>
  <si>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</si>
  <si>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</si>
  <si>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</si>
  <si>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</si>
  <si>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</si>
  <si>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</si>
  <si>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</si>
  <si>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</si>
  <si>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</si>
  <si>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</si>
  <si>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1100</t>
  </si>
  <si>
    <t>Физическая культура и спорт</t>
  </si>
  <si>
    <t>1102</t>
  </si>
  <si>
    <t>Массовый спорт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</si>
  <si>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</si>
  <si>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</si>
  <si>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</si>
  <si>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</si>
  <si>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</si>
  <si>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</si>
  <si>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</si>
  <si>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 и муниципального долга</t>
  </si>
  <si>
    <t>1400</t>
  </si>
  <si>
    <t>Межбюджетные трансферты общего характера бюджетам бюджетной системы Российской Федерации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</si>
  <si>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</si>
  <si>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</si>
  <si>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1403</t>
  </si>
  <si>
    <t>Прочие межбюджетные трансферты общего характера</t>
  </si>
  <si>
    <t>Результат исполнения бюджета (дефицит “-”, профицит “+”)</t>
  </si>
  <si>
    <t>Х</t>
  </si>
  <si>
    <t>Источники финансирования дефицита бюджета</t>
  </si>
  <si>
    <t>01020000000000000</t>
  </si>
  <si>
    <t>Кредиты кредитных органицаций в валюте Российской Федерации</t>
  </si>
  <si>
    <t>01030000000000000</t>
  </si>
  <si>
    <t>Бюджетные кредиты от других бюджетов бюджетной системы Российской Федерации</t>
  </si>
  <si>
    <t>01050000000000000</t>
  </si>
  <si>
    <t>Изменение остатков средств на счетах по учету средств бюджетов</t>
  </si>
  <si>
    <t>01060000000000000</t>
  </si>
  <si>
    <t>Иные источники внутреннего финансирования дефицитов бюджетов</t>
  </si>
  <si>
    <t>0600</t>
  </si>
  <si>
    <t>Охрана окружающей среды</t>
  </si>
  <si>
    <t>0605</t>
  </si>
  <si>
    <t>Другие вопросы в области окружающей среды</t>
  </si>
  <si>
    <t>10600000000000000</t>
  </si>
  <si>
    <t>Налог на имущество</t>
  </si>
  <si>
    <t xml:space="preserve">                                                            </t>
  </si>
  <si>
    <t>0408</t>
  </si>
  <si>
    <t>Транспорт</t>
  </si>
  <si>
    <t>Бюджетные назначения  на 2026 год</t>
  </si>
  <si>
    <t>Темп роста 2026 года к 2025 году</t>
  </si>
  <si>
    <t>20800000000000000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</si>
  <si>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</si>
  <si>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20400000000000000</t>
  </si>
  <si>
    <t>Безвозмездные поступления от негосударственных организаций</t>
  </si>
  <si>
    <t>за  9 месяцев 2026 год</t>
  </si>
  <si>
    <t>Исполнение  за 9 месяцев 2026 года</t>
  </si>
  <si>
    <t>Исполнение  за 9 месяцев 2025 года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</si>
</sst>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0" fontId="1" fillId="0" borderId="0" xfId="0" applyFont="1"/>
    <xf numFmtId="49" fontId="5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164" fontId="5" fillId="0" borderId="2" xfId="0" applyNumberFormat="1" applyFont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165" fontId="4" fillId="0" borderId="2" xfId="0" applyNumberFormat="1" applyFont="1" applyBorder="1" applyAlignment="1">
      <alignment horizontal="center" wrapText="1"/>
    </xf>
    <xf numFmtId="165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0" fontId="7" fillId="0" borderId="0" xfId="0" applyFont="1"/>
    <xf numFmtId="164" fontId="2" fillId="0" borderId="4" xfId="0" applyNumberFormat="1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topLeftCell="A64" workbookViewId="0">
      <selection activeCell="C75" sqref="C75"/>
    </sheetView>
  </sheetViews>
  <sheetFormatPr defaultRowHeight="15"/>
  <cols>
    <col min="1" max="1" width="20.7109375" style="25" customWidth="1"/>
    <col min="2" max="2" width="37.140625" customWidth="1"/>
    <col min="3" max="3" width="14.5703125" customWidth="1"/>
    <col min="4" max="4" width="15.5703125" customWidth="1"/>
    <col min="5" max="5" width="15.140625" customWidth="1"/>
    <col min="6" max="6" width="16" customWidth="1"/>
    <col min="7" max="7" width="15" customWidth="1"/>
  </cols>
  <sheetData>
    <row r="1" spans="1:7" ht="15.75" customHeight="1">
      <c r="A1" s="29" t="s">
        <v>0</v>
      </c>
      <c r="B1" s="29"/>
      <c r="C1" s="29"/>
      <c r="D1" s="29"/>
      <c r="E1" s="29"/>
      <c r="F1" s="29"/>
      <c r="G1" s="29"/>
    </row>
    <row r="2" spans="1:7" ht="15.75" customHeight="1">
      <c r="A2" s="29" t="s">
        <v>1</v>
      </c>
      <c r="B2" s="29"/>
      <c r="C2" s="29"/>
      <c r="D2" s="29"/>
      <c r="E2" s="29"/>
      <c r="F2" s="29"/>
      <c r="G2" s="29"/>
    </row>
    <row r="3" spans="1:7" ht="15.75">
      <c r="A3" s="30" t="s">
        <v>139</v>
      </c>
      <c r="B3" s="30"/>
      <c r="C3" s="30"/>
      <c r="D3" s="30"/>
      <c r="E3" s="30"/>
      <c r="F3" s="30"/>
      <c r="G3" s="30"/>
    </row>
    <row r="4" spans="1:7" ht="15.75">
      <c r="A4" s="31" t="s">
        <v>2</v>
      </c>
      <c r="B4" s="31"/>
      <c r="C4" s="31"/>
      <c r="D4" s="31"/>
      <c r="E4" s="31"/>
      <c r="F4" s="31"/>
      <c r="G4" s="31"/>
    </row>
    <row r="5" spans="1:7" ht="15.75">
      <c r="A5" s="1"/>
      <c r="B5" s="2"/>
      <c r="C5" s="2"/>
      <c r="D5" s="2"/>
      <c r="E5" s="2"/>
      <c r="F5" s="2"/>
      <c r="G5" s="2"/>
    </row>
    <row r="6" spans="1:7" ht="15.75">
      <c r="A6" s="32" t="s">
        <v>3</v>
      </c>
      <c r="B6" s="32"/>
      <c r="C6" s="32"/>
      <c r="D6" s="32"/>
      <c r="E6" s="32"/>
      <c r="F6" s="32"/>
      <c r="G6" s="32"/>
    </row>
    <row r="7" spans="1:7" ht="63">
      <c r="A7" s="3" t="s">
        <v>4</v>
      </c>
      <c r="B7" s="3" t="s">
        <v>5</v>
      </c>
      <c r="C7" s="4" t="s">
        <v>133</v>
      </c>
      <c r="D7" s="4" t="s">
        <v>140</v>
      </c>
      <c r="E7" s="3" t="s">
        <v>6</v>
      </c>
      <c r="F7" s="4" t="s">
        <v>141</v>
      </c>
      <c r="G7" s="3" t="s">
        <v>134</v>
      </c>
    </row>
    <row r="8" spans="1:7" ht="15.75">
      <c r="A8" s="3"/>
      <c r="B8" s="33" t="s">
        <v>7</v>
      </c>
      <c r="C8" s="33"/>
      <c r="D8" s="33"/>
      <c r="E8" s="33"/>
      <c r="F8" s="33"/>
      <c r="G8" s="33"/>
    </row>
    <row r="9" spans="1:7" s="8" customFormat="1" ht="31.5">
      <c r="A9" s="3"/>
      <c r="B9" s="5" t="s">
        <v>8</v>
      </c>
      <c r="C9" s="6">
        <f>SUM(C10:C20)</f>
        <v>245212</v>
      </c>
      <c r="D9" s="6">
        <f>SUM(D10:D20)</f>
        <v>100955.90000000001</v>
      </c>
      <c r="E9" s="6">
        <f>IFERROR(D9/C9*100,0)</f>
        <v>41.170864394890955</v>
      </c>
      <c r="F9" s="6">
        <f>SUM(F10:F20)</f>
        <v>122795.00000000003</v>
      </c>
      <c r="G9" s="7">
        <f>IFERROR(D9/F9*100,0)</f>
        <v>82.214992467119984</v>
      </c>
    </row>
    <row r="10" spans="1:7" ht="15.75">
      <c r="A10" s="9" t="s">
        <v>9</v>
      </c>
      <c r="B10" s="10" t="s">
        <v>10</v>
      </c>
      <c r="C10" s="11">
        <v>100836.5</v>
      </c>
      <c r="D10" s="11">
        <v>58409.599999999999</v>
      </c>
      <c r="E10" s="11">
        <f>IFERROR(D10/C10*100,0)</f>
        <v>57.925056899039532</v>
      </c>
      <c r="F10" s="11">
        <v>58014.7</v>
      </c>
      <c r="G10" s="12">
        <f t="shared" ref="G10:G28" si="0">IFERROR(D10/F10*100,0)</f>
        <v>100.68068954937284</v>
      </c>
    </row>
    <row r="11" spans="1:7" ht="47.25">
      <c r="A11" s="9" t="s">
        <v>11</v>
      </c>
      <c r="B11" s="10" t="s">
        <v>12</v>
      </c>
      <c r="C11" s="11">
        <v>1620.9</v>
      </c>
      <c r="D11" s="11">
        <v>1165.3</v>
      </c>
      <c r="E11" s="11">
        <f t="shared" ref="E11:E28" si="1">IFERROR(D11/C11*100,0)</f>
        <v>71.892158677278047</v>
      </c>
      <c r="F11" s="11">
        <v>1158.5</v>
      </c>
      <c r="G11" s="12">
        <f t="shared" si="0"/>
        <v>100.58696590418646</v>
      </c>
    </row>
    <row r="12" spans="1:7" ht="15.75">
      <c r="A12" s="9" t="s">
        <v>13</v>
      </c>
      <c r="B12" s="10" t="s">
        <v>14</v>
      </c>
      <c r="C12" s="11">
        <v>25203.3</v>
      </c>
      <c r="D12" s="11">
        <v>22335</v>
      </c>
      <c r="E12" s="11">
        <f t="shared" si="1"/>
        <v>88.619347466403212</v>
      </c>
      <c r="F12" s="11">
        <v>30663.200000000001</v>
      </c>
      <c r="G12" s="12">
        <f t="shared" si="0"/>
        <v>72.839755798481562</v>
      </c>
    </row>
    <row r="13" spans="1:7" ht="15.75">
      <c r="A13" s="9" t="s">
        <v>128</v>
      </c>
      <c r="B13" s="10" t="s">
        <v>129</v>
      </c>
      <c r="C13" s="11">
        <v>20958</v>
      </c>
      <c r="D13" s="11">
        <v>9399.6</v>
      </c>
      <c r="E13" s="11">
        <f t="shared" si="1"/>
        <v>44.849699398797597</v>
      </c>
      <c r="F13" s="11">
        <v>9237.2999999999993</v>
      </c>
      <c r="G13" s="12">
        <f t="shared" si="0"/>
        <v>101.75700691760581</v>
      </c>
    </row>
    <row r="14" spans="1:7" ht="15.75">
      <c r="A14" s="9" t="s">
        <v>15</v>
      </c>
      <c r="B14" s="10" t="s">
        <v>16</v>
      </c>
      <c r="C14" s="11">
        <v>4444.3999999999996</v>
      </c>
      <c r="D14" s="11">
        <v>3324.1</v>
      </c>
      <c r="E14" s="11">
        <f t="shared" si="1"/>
        <v>74.792997929979293</v>
      </c>
      <c r="F14" s="11">
        <v>3402.8</v>
      </c>
      <c r="G14" s="12">
        <f t="shared" si="0"/>
        <v>97.687198777477363</v>
      </c>
    </row>
    <row r="15" spans="1:7" ht="66.75" customHeight="1">
      <c r="A15" s="9" t="s">
        <v>17</v>
      </c>
      <c r="B15" s="10" t="s">
        <v>18</v>
      </c>
      <c r="C15" s="11">
        <v>4085</v>
      </c>
      <c r="D15" s="11">
        <v>2513</v>
      </c>
      <c r="E15" s="11">
        <f t="shared" si="1"/>
        <v>61.517747858017138</v>
      </c>
      <c r="F15" s="11">
        <v>4085.8</v>
      </c>
      <c r="G15" s="12">
        <f t="shared" si="0"/>
        <v>61.505702677566198</v>
      </c>
    </row>
    <row r="16" spans="1:7" ht="31.5">
      <c r="A16" s="9" t="s">
        <v>19</v>
      </c>
      <c r="B16" s="10" t="s">
        <v>20</v>
      </c>
      <c r="C16" s="11">
        <v>0</v>
      </c>
      <c r="D16" s="11">
        <v>0</v>
      </c>
      <c r="E16" s="11">
        <f t="shared" si="1"/>
        <v>0</v>
      </c>
      <c r="F16" s="11">
        <v>1379.1</v>
      </c>
      <c r="G16" s="12">
        <f t="shared" si="0"/>
        <v>0</v>
      </c>
    </row>
    <row r="17" spans="1:7" ht="47.25">
      <c r="A17" s="9" t="s">
        <v>21</v>
      </c>
      <c r="B17" s="10" t="s">
        <v>22</v>
      </c>
      <c r="C17" s="11">
        <v>157.4</v>
      </c>
      <c r="D17" s="11">
        <v>84.3</v>
      </c>
      <c r="E17" s="11">
        <f t="shared" si="1"/>
        <v>53.557814485387546</v>
      </c>
      <c r="F17" s="11">
        <v>51.3</v>
      </c>
      <c r="G17" s="12">
        <f t="shared" si="0"/>
        <v>164.32748538011697</v>
      </c>
    </row>
    <row r="18" spans="1:7" ht="31.5">
      <c r="A18" s="9" t="s">
        <v>23</v>
      </c>
      <c r="B18" s="10" t="s">
        <v>24</v>
      </c>
      <c r="C18" s="11">
        <v>87386.5</v>
      </c>
      <c r="D18" s="11">
        <v>3357</v>
      </c>
      <c r="E18" s="11">
        <f t="shared" si="1"/>
        <v>3.8415544735170766</v>
      </c>
      <c r="F18" s="11">
        <v>14401.6</v>
      </c>
      <c r="G18" s="12">
        <f t="shared" si="0"/>
        <v>23.309910009998887</v>
      </c>
    </row>
    <row r="19" spans="1:7" ht="31.5">
      <c r="A19" s="9" t="s">
        <v>25</v>
      </c>
      <c r="B19" s="10" t="s">
        <v>26</v>
      </c>
      <c r="C19" s="11">
        <v>520</v>
      </c>
      <c r="D19" s="11">
        <v>368</v>
      </c>
      <c r="E19" s="11">
        <f t="shared" si="1"/>
        <v>70.769230769230774</v>
      </c>
      <c r="F19" s="11">
        <v>400.6</v>
      </c>
      <c r="G19" s="12">
        <f t="shared" si="0"/>
        <v>91.862206689965049</v>
      </c>
    </row>
    <row r="20" spans="1:7" ht="18.75" customHeight="1">
      <c r="A20" s="9" t="s">
        <v>27</v>
      </c>
      <c r="B20" s="10" t="s">
        <v>28</v>
      </c>
      <c r="C20" s="11">
        <v>0</v>
      </c>
      <c r="D20" s="11">
        <v>0</v>
      </c>
      <c r="E20" s="11">
        <f t="shared" si="1"/>
        <v>0</v>
      </c>
      <c r="F20" s="11">
        <v>0.1</v>
      </c>
      <c r="G20" s="12">
        <f t="shared" si="0"/>
        <v>0</v>
      </c>
    </row>
    <row r="21" spans="1:7" s="8" customFormat="1" ht="18" customHeight="1">
      <c r="A21" s="13" t="s">
        <v>29</v>
      </c>
      <c r="B21" s="5" t="s">
        <v>30</v>
      </c>
      <c r="C21" s="6">
        <f>SUM(C22:C27)</f>
        <v>473968.7</v>
      </c>
      <c r="D21" s="6">
        <f>SUM(D22:D27)</f>
        <v>298343</v>
      </c>
      <c r="E21" s="6">
        <f t="shared" si="1"/>
        <v>62.945717723554317</v>
      </c>
      <c r="F21" s="6">
        <f>SUM(F22:F25)</f>
        <v>293127.90000000002</v>
      </c>
      <c r="G21" s="7">
        <f t="shared" si="0"/>
        <v>101.77912099121235</v>
      </c>
    </row>
    <row r="22" spans="1:7" ht="47.25">
      <c r="A22" s="9" t="s">
        <v>31</v>
      </c>
      <c r="B22" s="10" t="s">
        <v>32</v>
      </c>
      <c r="C22" s="11">
        <v>442976.8</v>
      </c>
      <c r="D22" s="11">
        <v>286341.09999999998</v>
      </c>
      <c r="E22" s="11">
        <f t="shared" si="1"/>
        <v>64.640202376286965</v>
      </c>
      <c r="F22" s="11">
        <v>278557.90000000002</v>
      </c>
      <c r="G22" s="12">
        <f t="shared" si="0"/>
        <v>102.79410492396732</v>
      </c>
    </row>
    <row r="23" spans="1:7" ht="31.5">
      <c r="A23" s="9" t="s">
        <v>137</v>
      </c>
      <c r="B23" s="10" t="s">
        <v>138</v>
      </c>
      <c r="C23" s="11">
        <v>18990</v>
      </c>
      <c r="D23" s="11">
        <v>0</v>
      </c>
      <c r="E23" s="11">
        <f t="shared" si="1"/>
        <v>0</v>
      </c>
      <c r="F23" s="11">
        <v>0</v>
      </c>
      <c r="G23" s="12">
        <f t="shared" si="0"/>
        <v>0</v>
      </c>
    </row>
    <row r="24" spans="1:7" ht="15.75">
      <c r="A24" s="9" t="s">
        <v>33</v>
      </c>
      <c r="B24" s="10" t="s">
        <v>34</v>
      </c>
      <c r="C24" s="11">
        <v>12174.2</v>
      </c>
      <c r="D24" s="11">
        <v>12174.2</v>
      </c>
      <c r="E24" s="11">
        <f t="shared" si="1"/>
        <v>100</v>
      </c>
      <c r="F24" s="11">
        <v>14570</v>
      </c>
      <c r="G24" s="12">
        <f t="shared" si="0"/>
        <v>83.556623198352781</v>
      </c>
    </row>
    <row r="25" spans="1:7" ht="141.75">
      <c r="A25" s="9" t="s">
        <v>135</v>
      </c>
      <c r="B25" s="10" t="s">
        <v>136</v>
      </c>
      <c r="C25" s="11"/>
      <c r="D25" s="11">
        <v>0</v>
      </c>
      <c r="E25" s="11"/>
      <c r="F25" s="11">
        <v>0</v>
      </c>
      <c r="G25" s="12"/>
    </row>
    <row r="26" spans="1:7" ht="141.75">
      <c r="A26" s="9" t="s">
        <v>35</v>
      </c>
      <c r="B26" s="10" t="s">
        <v>36</v>
      </c>
      <c r="C26" s="11">
        <v>0</v>
      </c>
      <c r="D26" s="11">
        <v>0</v>
      </c>
      <c r="E26" s="11">
        <f t="shared" si="1"/>
        <v>0</v>
      </c>
      <c r="F26" s="11">
        <v>0</v>
      </c>
      <c r="G26" s="12">
        <f t="shared" si="0"/>
        <v>0</v>
      </c>
    </row>
    <row r="27" spans="1:7" ht="63">
      <c r="A27" s="9" t="s">
        <v>37</v>
      </c>
      <c r="B27" s="10" t="s">
        <v>38</v>
      </c>
      <c r="C27" s="11">
        <v>-172.3</v>
      </c>
      <c r="D27" s="11">
        <v>-172.3</v>
      </c>
      <c r="E27" s="11">
        <f t="shared" si="1"/>
        <v>100</v>
      </c>
      <c r="F27" s="11">
        <v>0</v>
      </c>
      <c r="G27" s="12">
        <f t="shared" si="0"/>
        <v>0</v>
      </c>
    </row>
    <row r="28" spans="1:7" ht="15.75">
      <c r="A28" s="14"/>
      <c r="B28" s="5" t="s">
        <v>39</v>
      </c>
      <c r="C28" s="6">
        <f>C21+C9</f>
        <v>719180.7</v>
      </c>
      <c r="D28" s="6">
        <f>D21+D9</f>
        <v>399298.9</v>
      </c>
      <c r="E28" s="6">
        <f t="shared" si="1"/>
        <v>55.52135923558572</v>
      </c>
      <c r="F28" s="6">
        <f>F21+F9</f>
        <v>415922.9</v>
      </c>
      <c r="G28" s="7">
        <f t="shared" si="0"/>
        <v>96.00310538323329</v>
      </c>
    </row>
    <row r="29" spans="1:7" ht="15.75">
      <c r="A29" s="14"/>
      <c r="B29" s="26" t="s">
        <v>40</v>
      </c>
      <c r="C29" s="27"/>
      <c r="D29" s="27"/>
      <c r="E29" s="27"/>
      <c r="F29" s="27"/>
      <c r="G29" s="28"/>
    </row>
    <row r="30" spans="1:7" ht="15.75">
      <c r="A30" s="15" t="s">
        <v>41</v>
      </c>
      <c r="B30" s="16" t="s">
        <v>42</v>
      </c>
      <c r="C30" s="6">
        <f>SUM(C31:C37)</f>
        <v>83167.5</v>
      </c>
      <c r="D30" s="6">
        <f>SUM(D31:D37)</f>
        <v>52713.599999999999</v>
      </c>
      <c r="E30" s="6">
        <f>IFERROR(D30/C30*100,0)</f>
        <v>63.382451077644511</v>
      </c>
      <c r="F30" s="6">
        <f>SUM(F31:F37)</f>
        <v>46386.400000000001</v>
      </c>
      <c r="G30" s="7">
        <f>IFERROR(D30/F30*100,0)</f>
        <v>113.64020488763948</v>
      </c>
    </row>
    <row r="31" spans="1:7" ht="63">
      <c r="A31" s="17" t="s">
        <v>43</v>
      </c>
      <c r="B31" s="18" t="s">
        <v>44</v>
      </c>
      <c r="C31" s="11">
        <v>4286.3</v>
      </c>
      <c r="D31" s="11">
        <v>3280.1</v>
      </c>
      <c r="E31" s="11">
        <f t="shared" ref="E31:E69" si="2">IFERROR(D31/C31*100,0)</f>
        <v>76.525208221543053</v>
      </c>
      <c r="F31" s="11">
        <v>2813.4</v>
      </c>
      <c r="G31" s="12">
        <f t="shared" ref="G31:G69" si="3">IFERROR(D31/F31*100,0)</f>
        <v>116.58846946754815</v>
      </c>
    </row>
    <row r="32" spans="1:7" ht="94.5">
      <c r="A32" s="17" t="s">
        <v>45</v>
      </c>
      <c r="B32" s="18" t="s">
        <v>46</v>
      </c>
      <c r="C32" s="11">
        <v>2308.3000000000002</v>
      </c>
      <c r="D32" s="11">
        <v>1098.8</v>
      </c>
      <c r="E32" s="11">
        <f t="shared" si="2"/>
        <v>47.602131438721131</v>
      </c>
      <c r="F32" s="11">
        <v>1085.2</v>
      </c>
      <c r="G32" s="12">
        <f t="shared" si="3"/>
        <v>101.25322521194249</v>
      </c>
    </row>
    <row r="33" spans="1:7" ht="94.5">
      <c r="A33" s="17" t="s">
        <v>47</v>
      </c>
      <c r="B33" s="18" t="s">
        <v>48</v>
      </c>
      <c r="C33" s="11">
        <v>33039.699999999997</v>
      </c>
      <c r="D33" s="11">
        <v>21617</v>
      </c>
      <c r="E33" s="11">
        <f t="shared" si="2"/>
        <v>65.427349521938766</v>
      </c>
      <c r="F33" s="11">
        <v>17514.400000000001</v>
      </c>
      <c r="G33" s="12">
        <f t="shared" si="3"/>
        <v>123.42415383912666</v>
      </c>
    </row>
    <row r="34" spans="1:7" ht="15.75">
      <c r="A34" s="17" t="s">
        <v>49</v>
      </c>
      <c r="B34" s="18" t="s">
        <v>50</v>
      </c>
      <c r="C34" s="11">
        <v>9.6</v>
      </c>
      <c r="D34" s="11">
        <v>9.6</v>
      </c>
      <c r="E34" s="11">
        <f t="shared" si="2"/>
        <v>100</v>
      </c>
      <c r="F34" s="11">
        <v>1.2</v>
      </c>
      <c r="G34" s="12">
        <f t="shared" si="3"/>
        <v>800</v>
      </c>
    </row>
    <row r="35" spans="1:7" ht="78.75">
      <c r="A35" s="17" t="s">
        <v>51</v>
      </c>
      <c r="B35" s="18" t="s">
        <v>52</v>
      </c>
      <c r="C35" s="11">
        <v>17371.5</v>
      </c>
      <c r="D35" s="11">
        <v>11904</v>
      </c>
      <c r="E35" s="11">
        <f t="shared" si="2"/>
        <v>68.526034021241685</v>
      </c>
      <c r="F35" s="11">
        <v>10500</v>
      </c>
      <c r="G35" s="12">
        <f t="shared" si="3"/>
        <v>113.37142857142857</v>
      </c>
    </row>
    <row r="36" spans="1:7" ht="15.75">
      <c r="A36" s="17" t="s">
        <v>53</v>
      </c>
      <c r="B36" s="18" t="s">
        <v>54</v>
      </c>
      <c r="C36" s="11">
        <v>50</v>
      </c>
      <c r="D36" s="11">
        <v>0</v>
      </c>
      <c r="E36" s="11">
        <f t="shared" si="2"/>
        <v>0</v>
      </c>
      <c r="F36" s="11">
        <v>0</v>
      </c>
      <c r="G36" s="12">
        <f t="shared" si="3"/>
        <v>0</v>
      </c>
    </row>
    <row r="37" spans="1:7" ht="31.5">
      <c r="A37" s="17" t="s">
        <v>55</v>
      </c>
      <c r="B37" s="18" t="s">
        <v>56</v>
      </c>
      <c r="C37" s="11">
        <v>26102.1</v>
      </c>
      <c r="D37" s="11">
        <v>14804.1</v>
      </c>
      <c r="E37" s="11">
        <f t="shared" si="2"/>
        <v>56.716126288689416</v>
      </c>
      <c r="F37" s="11">
        <v>14472.2</v>
      </c>
      <c r="G37" s="12">
        <f t="shared" si="3"/>
        <v>102.2933624466218</v>
      </c>
    </row>
    <row r="38" spans="1:7" ht="15.75">
      <c r="A38" s="15" t="s">
        <v>57</v>
      </c>
      <c r="B38" s="16" t="s">
        <v>58</v>
      </c>
      <c r="C38" s="6">
        <f>SUM(C39:C42)</f>
        <v>35278.1</v>
      </c>
      <c r="D38" s="6">
        <f>SUM(D39:D42)</f>
        <v>10097.200000000001</v>
      </c>
      <c r="E38" s="6">
        <f t="shared" si="2"/>
        <v>28.621722825208845</v>
      </c>
      <c r="F38" s="6">
        <f>SUM(F39:F42)</f>
        <v>6397.3</v>
      </c>
      <c r="G38" s="7">
        <f t="shared" si="3"/>
        <v>157.83533678270521</v>
      </c>
    </row>
    <row r="39" spans="1:7" ht="15.75">
      <c r="A39" s="17" t="s">
        <v>59</v>
      </c>
      <c r="B39" s="18" t="s">
        <v>60</v>
      </c>
      <c r="C39" s="11">
        <v>749.6</v>
      </c>
      <c r="D39" s="11">
        <v>665.9</v>
      </c>
      <c r="E39" s="11">
        <f t="shared" si="2"/>
        <v>88.834044823906083</v>
      </c>
      <c r="F39" s="11">
        <v>0</v>
      </c>
      <c r="G39" s="12">
        <f t="shared" si="3"/>
        <v>0</v>
      </c>
    </row>
    <row r="40" spans="1:7" ht="15.75">
      <c r="A40" s="17" t="s">
        <v>131</v>
      </c>
      <c r="B40" s="18" t="s">
        <v>132</v>
      </c>
      <c r="C40" s="11">
        <v>4386.7</v>
      </c>
      <c r="D40" s="11">
        <v>2486.4</v>
      </c>
      <c r="E40" s="11">
        <f t="shared" si="2"/>
        <v>56.680420361547412</v>
      </c>
      <c r="F40" s="11"/>
      <c r="G40" s="12"/>
    </row>
    <row r="41" spans="1:7" ht="31.5">
      <c r="A41" s="17" t="s">
        <v>61</v>
      </c>
      <c r="B41" s="18" t="s">
        <v>62</v>
      </c>
      <c r="C41" s="11">
        <v>26261.5</v>
      </c>
      <c r="D41" s="11">
        <v>4215.1000000000004</v>
      </c>
      <c r="E41" s="11">
        <f t="shared" si="2"/>
        <v>16.05049216533709</v>
      </c>
      <c r="F41" s="11">
        <v>3947.3</v>
      </c>
      <c r="G41" s="12">
        <f t="shared" si="3"/>
        <v>106.78438426266055</v>
      </c>
    </row>
    <row r="42" spans="1:7" ht="31.5">
      <c r="A42" s="17" t="s">
        <v>63</v>
      </c>
      <c r="B42" s="18" t="s">
        <v>64</v>
      </c>
      <c r="C42" s="11">
        <v>3880.3</v>
      </c>
      <c r="D42" s="11">
        <v>2729.8</v>
      </c>
      <c r="E42" s="11">
        <f t="shared" si="2"/>
        <v>70.350230652269147</v>
      </c>
      <c r="F42" s="11">
        <v>2450</v>
      </c>
      <c r="G42" s="12">
        <f t="shared" si="3"/>
        <v>111.42040816326531</v>
      </c>
    </row>
    <row r="43" spans="1:7" ht="31.5">
      <c r="A43" s="15" t="s">
        <v>65</v>
      </c>
      <c r="B43" s="16" t="s">
        <v>66</v>
      </c>
      <c r="C43" s="6">
        <f>SUM(C44:C45)</f>
        <v>65943.5</v>
      </c>
      <c r="D43" s="6">
        <f>SUM(D44:D45)</f>
        <v>44431.1</v>
      </c>
      <c r="E43" s="6">
        <f t="shared" si="2"/>
        <v>67.377527732073673</v>
      </c>
      <c r="F43" s="6">
        <f>SUM(F44:F46)</f>
        <v>0</v>
      </c>
      <c r="G43" s="7">
        <f t="shared" si="3"/>
        <v>0</v>
      </c>
    </row>
    <row r="44" spans="1:7" ht="15.75">
      <c r="A44" s="17" t="s">
        <v>67</v>
      </c>
      <c r="B44" s="18" t="s">
        <v>68</v>
      </c>
      <c r="C44" s="11">
        <v>65262.400000000001</v>
      </c>
      <c r="D44" s="11">
        <v>44170</v>
      </c>
      <c r="E44" s="11">
        <f t="shared" si="2"/>
        <v>67.680624678222074</v>
      </c>
      <c r="F44" s="11">
        <v>0</v>
      </c>
      <c r="G44" s="12">
        <f t="shared" si="3"/>
        <v>0</v>
      </c>
    </row>
    <row r="45" spans="1:7" ht="15.75">
      <c r="A45" s="17" t="s">
        <v>69</v>
      </c>
      <c r="B45" s="18" t="s">
        <v>70</v>
      </c>
      <c r="C45" s="11">
        <v>681.1</v>
      </c>
      <c r="D45" s="11">
        <v>261.10000000000002</v>
      </c>
      <c r="E45" s="11">
        <f t="shared" si="2"/>
        <v>38.335046248715315</v>
      </c>
      <c r="F45" s="11">
        <v>0</v>
      </c>
      <c r="G45" s="12">
        <f t="shared" si="3"/>
        <v>0</v>
      </c>
    </row>
    <row r="46" spans="1:7" ht="15.75">
      <c r="A46" s="15" t="s">
        <v>124</v>
      </c>
      <c r="B46" s="16" t="s">
        <v>125</v>
      </c>
      <c r="C46" s="6">
        <f>SUM(C47:C47)</f>
        <v>0</v>
      </c>
      <c r="D46" s="6">
        <f>SUM(D47:D47)</f>
        <v>0</v>
      </c>
      <c r="E46" s="6">
        <f t="shared" si="2"/>
        <v>0</v>
      </c>
      <c r="F46" s="6">
        <f>SUM(F47:F47)</f>
        <v>0</v>
      </c>
      <c r="G46" s="7">
        <f t="shared" si="3"/>
        <v>0</v>
      </c>
    </row>
    <row r="47" spans="1:7" ht="31.5">
      <c r="A47" s="17" t="s">
        <v>126</v>
      </c>
      <c r="B47" s="18" t="s">
        <v>127</v>
      </c>
      <c r="C47" s="11">
        <v>0</v>
      </c>
      <c r="D47" s="11">
        <v>0</v>
      </c>
      <c r="E47" s="11">
        <f t="shared" si="2"/>
        <v>0</v>
      </c>
      <c r="F47" s="11">
        <v>0</v>
      </c>
      <c r="G47" s="12">
        <f t="shared" si="3"/>
        <v>0</v>
      </c>
    </row>
    <row r="48" spans="1:7" ht="15.75">
      <c r="A48" s="15" t="s">
        <v>71</v>
      </c>
      <c r="B48" s="16" t="s">
        <v>72</v>
      </c>
      <c r="C48" s="6">
        <f>SUM(C49:C52)</f>
        <v>405622.7</v>
      </c>
      <c r="D48" s="6">
        <f>SUM(D49:D52)</f>
        <v>234392.39999999997</v>
      </c>
      <c r="E48" s="6">
        <f t="shared" si="2"/>
        <v>57.78581918615501</v>
      </c>
      <c r="F48" s="6">
        <f>SUM(F49:F52)</f>
        <v>299042.3</v>
      </c>
      <c r="G48" s="7">
        <f t="shared" si="3"/>
        <v>78.38101833753953</v>
      </c>
    </row>
    <row r="49" spans="1:7" ht="15.75">
      <c r="A49" s="17" t="s">
        <v>73</v>
      </c>
      <c r="B49" s="18" t="s">
        <v>74</v>
      </c>
      <c r="C49" s="11">
        <v>147449.60000000001</v>
      </c>
      <c r="D49" s="11">
        <v>83336.399999999994</v>
      </c>
      <c r="E49" s="11">
        <f t="shared" si="2"/>
        <v>56.518566344025345</v>
      </c>
      <c r="F49" s="11">
        <v>67343.199999999997</v>
      </c>
      <c r="G49" s="12">
        <f t="shared" si="3"/>
        <v>123.74879720595398</v>
      </c>
    </row>
    <row r="50" spans="1:7" ht="15.75">
      <c r="A50" s="17" t="s">
        <v>75</v>
      </c>
      <c r="B50" s="18" t="s">
        <v>76</v>
      </c>
      <c r="C50" s="11">
        <v>223592.3</v>
      </c>
      <c r="D50" s="11">
        <v>129563.2</v>
      </c>
      <c r="E50" s="11">
        <f t="shared" si="2"/>
        <v>57.946181509828378</v>
      </c>
      <c r="F50" s="11">
        <v>212097.5</v>
      </c>
      <c r="G50" s="12">
        <f t="shared" si="3"/>
        <v>61.086622897488184</v>
      </c>
    </row>
    <row r="51" spans="1:7" ht="15.75">
      <c r="A51" s="17" t="s">
        <v>77</v>
      </c>
      <c r="B51" s="18" t="s">
        <v>78</v>
      </c>
      <c r="C51" s="11">
        <v>2710.1</v>
      </c>
      <c r="D51" s="11">
        <v>1298.9000000000001</v>
      </c>
      <c r="E51" s="11">
        <f t="shared" si="2"/>
        <v>47.928120733552269</v>
      </c>
      <c r="F51" s="11">
        <v>1324.1</v>
      </c>
      <c r="G51" s="12">
        <f t="shared" si="3"/>
        <v>98.09682048183673</v>
      </c>
    </row>
    <row r="52" spans="1:7" ht="31.5">
      <c r="A52" s="17" t="s">
        <v>79</v>
      </c>
      <c r="B52" s="18" t="s">
        <v>80</v>
      </c>
      <c r="C52" s="11">
        <v>31870.7</v>
      </c>
      <c r="D52" s="11">
        <v>20193.900000000001</v>
      </c>
      <c r="E52" s="11">
        <f t="shared" si="2"/>
        <v>63.361959417270405</v>
      </c>
      <c r="F52" s="11">
        <v>18277.5</v>
      </c>
      <c r="G52" s="12">
        <f t="shared" si="3"/>
        <v>110.48502256873205</v>
      </c>
    </row>
    <row r="53" spans="1:7" ht="16.5" customHeight="1">
      <c r="A53" s="15" t="s">
        <v>81</v>
      </c>
      <c r="B53" s="16" t="s">
        <v>82</v>
      </c>
      <c r="C53" s="6">
        <f>SUM(C54:C55)</f>
        <v>91221.6</v>
      </c>
      <c r="D53" s="6">
        <f>SUM(D54:D55)</f>
        <v>48764.5</v>
      </c>
      <c r="E53" s="6">
        <f t="shared" si="2"/>
        <v>53.45718557885413</v>
      </c>
      <c r="F53" s="6">
        <f>SUM(F54:F55)</f>
        <v>47819.3</v>
      </c>
      <c r="G53" s="7">
        <f t="shared" si="3"/>
        <v>101.97660777133919</v>
      </c>
    </row>
    <row r="54" spans="1:7" ht="15.75">
      <c r="A54" s="17" t="s">
        <v>83</v>
      </c>
      <c r="B54" s="18" t="s">
        <v>84</v>
      </c>
      <c r="C54" s="11">
        <v>70338.2</v>
      </c>
      <c r="D54" s="11">
        <v>35213.300000000003</v>
      </c>
      <c r="E54" s="11">
        <f t="shared" si="2"/>
        <v>50.062839253776758</v>
      </c>
      <c r="F54" s="11">
        <v>36711.1</v>
      </c>
      <c r="G54" s="12">
        <f t="shared" si="3"/>
        <v>95.920035084756393</v>
      </c>
    </row>
    <row r="55" spans="1:7" ht="31.5">
      <c r="A55" s="17" t="s">
        <v>85</v>
      </c>
      <c r="B55" s="18" t="s">
        <v>86</v>
      </c>
      <c r="C55" s="11">
        <v>20883.400000000001</v>
      </c>
      <c r="D55" s="11">
        <v>13551.2</v>
      </c>
      <c r="E55" s="11">
        <f t="shared" si="2"/>
        <v>64.889816792284776</v>
      </c>
      <c r="F55" s="11">
        <v>11108.2</v>
      </c>
      <c r="G55" s="12">
        <f t="shared" si="3"/>
        <v>121.99276210367115</v>
      </c>
    </row>
    <row r="56" spans="1:7" ht="15.75">
      <c r="A56" s="15" t="s">
        <v>87</v>
      </c>
      <c r="B56" s="16" t="s">
        <v>88</v>
      </c>
      <c r="C56" s="6">
        <f>SUM(C57:C59)</f>
        <v>23811.5</v>
      </c>
      <c r="D56" s="6">
        <f>SUM(D57:D59)</f>
        <v>8958.5</v>
      </c>
      <c r="E56" s="6">
        <f t="shared" si="2"/>
        <v>37.622577326081938</v>
      </c>
      <c r="F56" s="6">
        <f>SUM(F57:F59)</f>
        <v>6344.7</v>
      </c>
      <c r="G56" s="7">
        <f t="shared" si="3"/>
        <v>141.19658927924095</v>
      </c>
    </row>
    <row r="57" spans="1:7" ht="15.75">
      <c r="A57" s="17" t="s">
        <v>89</v>
      </c>
      <c r="B57" s="18" t="s">
        <v>90</v>
      </c>
      <c r="C57" s="11">
        <v>0</v>
      </c>
      <c r="D57" s="11">
        <v>0</v>
      </c>
      <c r="E57" s="11">
        <f t="shared" si="2"/>
        <v>0</v>
      </c>
      <c r="F57" s="11"/>
      <c r="G57" s="12">
        <f t="shared" si="3"/>
        <v>0</v>
      </c>
    </row>
    <row r="58" spans="1:7" ht="15.75">
      <c r="A58" s="17" t="s">
        <v>91</v>
      </c>
      <c r="B58" s="18" t="s">
        <v>92</v>
      </c>
      <c r="C58" s="11">
        <v>23447.9</v>
      </c>
      <c r="D58" s="11">
        <v>8820</v>
      </c>
      <c r="E58" s="11">
        <f t="shared" si="2"/>
        <v>37.615308833626884</v>
      </c>
      <c r="F58" s="11">
        <v>5640.4</v>
      </c>
      <c r="G58" s="12">
        <f t="shared" si="3"/>
        <v>156.37188851854481</v>
      </c>
    </row>
    <row r="59" spans="1:7" ht="15.75">
      <c r="A59" s="19" t="s">
        <v>93</v>
      </c>
      <c r="B59" s="20" t="s">
        <v>94</v>
      </c>
      <c r="C59" s="11">
        <v>363.6</v>
      </c>
      <c r="D59" s="11">
        <v>138.5</v>
      </c>
      <c r="E59" s="11">
        <f t="shared" si="2"/>
        <v>38.091309130913089</v>
      </c>
      <c r="F59" s="11">
        <v>704.3</v>
      </c>
      <c r="G59" s="12">
        <f t="shared" si="3"/>
        <v>19.664915518954992</v>
      </c>
    </row>
    <row r="60" spans="1:7" ht="15.75">
      <c r="A60" s="15" t="s">
        <v>95</v>
      </c>
      <c r="B60" s="16" t="s">
        <v>96</v>
      </c>
      <c r="C60" s="6">
        <f>SUM(C61)</f>
        <v>50</v>
      </c>
      <c r="D60" s="6">
        <f>SUM(D61)</f>
        <v>18.5</v>
      </c>
      <c r="E60" s="6">
        <f t="shared" si="2"/>
        <v>37</v>
      </c>
      <c r="F60" s="6">
        <f>SUM(F61)</f>
        <v>25.6</v>
      </c>
      <c r="G60" s="7">
        <f t="shared" si="3"/>
        <v>72.265625</v>
      </c>
    </row>
    <row r="61" spans="1:7" ht="15.75">
      <c r="A61" s="17" t="s">
        <v>97</v>
      </c>
      <c r="B61" s="18" t="s">
        <v>98</v>
      </c>
      <c r="C61" s="11">
        <v>50</v>
      </c>
      <c r="D61" s="11">
        <v>18.5</v>
      </c>
      <c r="E61" s="11">
        <f t="shared" si="2"/>
        <v>37</v>
      </c>
      <c r="F61" s="11">
        <v>25.6</v>
      </c>
      <c r="G61" s="12">
        <f t="shared" si="3"/>
        <v>72.265625</v>
      </c>
    </row>
    <row r="62" spans="1:7" ht="15.75">
      <c r="A62" s="15" t="s">
        <v>99</v>
      </c>
      <c r="B62" s="16" t="s">
        <v>100</v>
      </c>
      <c r="C62" s="6">
        <f>SUM(C63:C63)</f>
        <v>700</v>
      </c>
      <c r="D62" s="6">
        <f>SUM(D63:D63)</f>
        <v>539.70000000000005</v>
      </c>
      <c r="E62" s="6">
        <f t="shared" si="2"/>
        <v>77.100000000000009</v>
      </c>
      <c r="F62" s="6">
        <f>SUM(F63:F63)</f>
        <v>432</v>
      </c>
      <c r="G62" s="7">
        <f t="shared" si="3"/>
        <v>124.93055555555557</v>
      </c>
    </row>
    <row r="63" spans="1:7" ht="31.5">
      <c r="A63" s="17" t="s">
        <v>101</v>
      </c>
      <c r="B63" s="18" t="s">
        <v>102</v>
      </c>
      <c r="C63" s="11">
        <v>700</v>
      </c>
      <c r="D63" s="11">
        <v>539.70000000000005</v>
      </c>
      <c r="E63" s="11">
        <f t="shared" si="2"/>
        <v>77.100000000000009</v>
      </c>
      <c r="F63" s="11">
        <v>432</v>
      </c>
      <c r="G63" s="12">
        <f t="shared" si="3"/>
        <v>124.93055555555557</v>
      </c>
    </row>
    <row r="64" spans="1:7" ht="31.5">
      <c r="A64" s="15" t="s">
        <v>103</v>
      </c>
      <c r="B64" s="16" t="s">
        <v>104</v>
      </c>
      <c r="C64" s="6">
        <f>SUM(C65)</f>
        <v>3.6</v>
      </c>
      <c r="D64" s="6">
        <f>SUM(D65)</f>
        <v>0</v>
      </c>
      <c r="E64" s="6">
        <f t="shared" si="2"/>
        <v>0</v>
      </c>
      <c r="F64" s="6">
        <f>SUM(F65)</f>
        <v>7.6</v>
      </c>
      <c r="G64" s="7">
        <f t="shared" si="3"/>
        <v>0</v>
      </c>
    </row>
    <row r="65" spans="1:7" ht="47.25">
      <c r="A65" s="17" t="s">
        <v>105</v>
      </c>
      <c r="B65" s="18" t="s">
        <v>106</v>
      </c>
      <c r="C65" s="11">
        <v>3.6</v>
      </c>
      <c r="D65" s="11">
        <v>0</v>
      </c>
      <c r="E65" s="11">
        <f t="shared" si="2"/>
        <v>0</v>
      </c>
      <c r="F65" s="11">
        <v>7.6</v>
      </c>
      <c r="G65" s="12">
        <f t="shared" si="3"/>
        <v>0</v>
      </c>
    </row>
    <row r="66" spans="1:7" ht="63">
      <c r="A66" s="15" t="s">
        <v>107</v>
      </c>
      <c r="B66" s="16" t="s">
        <v>108</v>
      </c>
      <c r="C66" s="6">
        <f>SUM(C67:C68)</f>
        <v>3234.3</v>
      </c>
      <c r="D66" s="6">
        <f>SUM(D67:D68)</f>
        <v>1459.8</v>
      </c>
      <c r="E66" s="6">
        <f t="shared" si="2"/>
        <v>45.13495965123829</v>
      </c>
      <c r="F66" s="6">
        <f>SUM(F67:F68)</f>
        <v>2234</v>
      </c>
      <c r="G66" s="7">
        <f t="shared" si="3"/>
        <v>65.344673231871084</v>
      </c>
    </row>
    <row r="67" spans="1:7" ht="63">
      <c r="A67" s="17" t="s">
        <v>109</v>
      </c>
      <c r="B67" s="18" t="s">
        <v>110</v>
      </c>
      <c r="C67" s="11">
        <v>3234.3</v>
      </c>
      <c r="D67" s="11">
        <v>1459.8</v>
      </c>
      <c r="E67" s="11">
        <f t="shared" si="2"/>
        <v>45.13495965123829</v>
      </c>
      <c r="F67" s="11">
        <v>2234</v>
      </c>
      <c r="G67" s="12">
        <f t="shared" si="3"/>
        <v>65.344673231871084</v>
      </c>
    </row>
    <row r="68" spans="1:7" ht="31.5">
      <c r="A68" s="17" t="s">
        <v>111</v>
      </c>
      <c r="B68" s="18" t="s">
        <v>112</v>
      </c>
      <c r="C68" s="11">
        <v>0</v>
      </c>
      <c r="D68" s="11" t="s">
        <v>130</v>
      </c>
      <c r="E68" s="11">
        <f t="shared" si="2"/>
        <v>0</v>
      </c>
      <c r="F68" s="11" t="s">
        <v>130</v>
      </c>
      <c r="G68" s="12">
        <f t="shared" si="3"/>
        <v>0</v>
      </c>
    </row>
    <row r="69" spans="1:7" ht="15.75">
      <c r="A69" s="14"/>
      <c r="B69" s="5" t="s">
        <v>39</v>
      </c>
      <c r="C69" s="6">
        <f>C66+C64+C62+C60+C56+C53+C48+C43+C38+C30+C46</f>
        <v>709032.79999999993</v>
      </c>
      <c r="D69" s="6">
        <f>D66+D64+D62+D60+D56+D53+D48+D43+D38+D30+D46</f>
        <v>401375.29999999993</v>
      </c>
      <c r="E69" s="6">
        <f t="shared" si="2"/>
        <v>56.608847996876868</v>
      </c>
      <c r="F69" s="6">
        <f>F66+F64+F62+F60+F56+F53+F48+F43+F38+F30+F46</f>
        <v>408689.2</v>
      </c>
      <c r="G69" s="7">
        <f t="shared" si="3"/>
        <v>98.210400470577625</v>
      </c>
    </row>
    <row r="70" spans="1:7" ht="31.5">
      <c r="A70" s="21"/>
      <c r="B70" s="10" t="s">
        <v>113</v>
      </c>
      <c r="C70" s="11">
        <f>C28-C69</f>
        <v>10147.900000000023</v>
      </c>
      <c r="D70" s="11">
        <f>D28-D69</f>
        <v>-2076.3999999999069</v>
      </c>
      <c r="E70" s="22" t="s">
        <v>114</v>
      </c>
      <c r="F70" s="11">
        <f>F28-F69</f>
        <v>7233.7000000000116</v>
      </c>
      <c r="G70" s="23" t="s">
        <v>114</v>
      </c>
    </row>
    <row r="71" spans="1:7" ht="15.75" customHeight="1">
      <c r="A71" s="14"/>
      <c r="B71" s="26" t="s">
        <v>115</v>
      </c>
      <c r="C71" s="27"/>
      <c r="D71" s="27"/>
      <c r="E71" s="27"/>
      <c r="F71" s="27"/>
      <c r="G71" s="28"/>
    </row>
    <row r="72" spans="1:7" s="8" customFormat="1" ht="31.5">
      <c r="A72" s="24" t="s">
        <v>116</v>
      </c>
      <c r="B72" s="10" t="s">
        <v>117</v>
      </c>
      <c r="C72" s="11">
        <v>0</v>
      </c>
      <c r="D72" s="11">
        <v>0</v>
      </c>
      <c r="E72" s="22" t="s">
        <v>114</v>
      </c>
      <c r="F72" s="11">
        <v>0</v>
      </c>
      <c r="G72" s="22" t="s">
        <v>114</v>
      </c>
    </row>
    <row r="73" spans="1:7" s="8" customFormat="1" ht="47.25">
      <c r="A73" s="9" t="s">
        <v>118</v>
      </c>
      <c r="B73" s="10" t="s">
        <v>119</v>
      </c>
      <c r="C73" s="11">
        <v>0</v>
      </c>
      <c r="D73" s="11">
        <v>3250</v>
      </c>
      <c r="E73" s="22" t="s">
        <v>114</v>
      </c>
      <c r="F73" s="11">
        <v>0</v>
      </c>
      <c r="G73" s="23" t="s">
        <v>114</v>
      </c>
    </row>
    <row r="74" spans="1:7" s="8" customFormat="1" ht="31.5">
      <c r="A74" s="9" t="s">
        <v>120</v>
      </c>
      <c r="B74" s="10" t="s">
        <v>121</v>
      </c>
      <c r="C74" s="11">
        <v>-10147.9</v>
      </c>
      <c r="D74" s="11">
        <v>-1173.5999999999999</v>
      </c>
      <c r="E74" s="22" t="s">
        <v>114</v>
      </c>
      <c r="F74" s="11">
        <v>-7233.7</v>
      </c>
      <c r="G74" s="23" t="s">
        <v>114</v>
      </c>
    </row>
    <row r="75" spans="1:7" s="8" customFormat="1" ht="47.25">
      <c r="A75" s="9" t="s">
        <v>122</v>
      </c>
      <c r="B75" s="10" t="s">
        <v>123</v>
      </c>
      <c r="C75" s="11">
        <v>0</v>
      </c>
      <c r="D75" s="11">
        <v>0</v>
      </c>
      <c r="E75" s="22" t="s">
        <v>114</v>
      </c>
      <c r="F75" s="11">
        <v>0</v>
      </c>
      <c r="G75" s="23" t="s">
        <v>114</v>
      </c>
    </row>
    <row r="76" spans="1:7" ht="15.75">
      <c r="A76" s="3"/>
      <c r="B76" s="5" t="s">
        <v>39</v>
      </c>
      <c r="C76" s="6">
        <f>C72+C73+C74+C75</f>
        <v>-10147.9</v>
      </c>
      <c r="D76" s="6">
        <f>D72+D73+D74+D75</f>
        <v>2076.4</v>
      </c>
      <c r="E76" s="22" t="s">
        <v>114</v>
      </c>
      <c r="F76" s="6">
        <f>F72+F73+F74+F75</f>
        <v>-7233.7</v>
      </c>
      <c r="G76" s="23" t="s">
        <v>114</v>
      </c>
    </row>
  </sheetData>
  <mergeCells count="8">
    <mergeCell ref="B29:G29"/>
    <mergeCell ref="B71:G71"/>
    <mergeCell ref="A1:G1"/>
    <mergeCell ref="A2:G2"/>
    <mergeCell ref="A3:G3"/>
    <mergeCell ref="A4:G4"/>
    <mergeCell ref="A6:G6"/>
    <mergeCell ref="B8:G8"/>
  </mergeCells>
  <pageMargins left="1.1811023622047245" right="0.59055118110236227" top="0.78740157480314965" bottom="0.59055118110236227" header="0.31496062992125984" footer="0.31496062992125984"/>
  <pageSetup paperSize="9" scale="6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исполн.бюджета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iRu</cp:lastModifiedBy>
  <cp:lastPrinted>2023-04-06T12:56:21Z</cp:lastPrinted>
  <dcterms:created xsi:type="dcterms:W3CDTF">2018-01-11T14:02:29Z</dcterms:created>
  <dcterms:modified xsi:type="dcterms:W3CDTF">2026-10-05T10:25:30Z</dcterms:modified>
</cp:coreProperties>
</file>